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920" windowHeight="13305" firstSheet="2" activeTab="6"/>
  </bookViews>
  <sheets>
    <sheet name="表一财政拨款支出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<sst xmlns="http://schemas.openxmlformats.org/spreadsheetml/2006/main" count="334" uniqueCount="188">
  <si>
    <t>附件5：</t>
  </si>
  <si>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</si>
  <si>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</si>
  <si>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</si>
  <si>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</si>
  <si>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</si>
  <si>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</si>
  <si>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</si>
  <si>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</si>
  <si>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</si>
  <si>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</si>
  <si>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</si>
  <si>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</si>
  <si>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</si>
  <si>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</si>
  <si>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</si>
  <si>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</si>
  <si>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</si>
  <si>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</si>
  <si>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</si>
  <si>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(五）</t>
  </si>
  <si>
    <t>（六）</t>
  </si>
  <si>
    <t>（七）社会保障和就业</t>
  </si>
  <si>
    <t>（九）住房保障支出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</si>
  <si>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</si>
  <si>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</si>
  <si>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</si>
  <si>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</si>
  <si>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</si>
  <si>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</si>
  <si>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</si>
  <si>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</si>
  <si>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</si>
  <si>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</si>
  <si>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</si>
  <si>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</si>
  <si>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</si>
  <si>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</si>
  <si>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其他共产党事务支出</t>
  </si>
  <si>
    <t>行政运行</t>
  </si>
  <si>
    <t>社会保障和就业支出</t>
  </si>
  <si>
    <t>财政对基本养老保险基金的补助</t>
  </si>
  <si>
    <t>财政对其他基本养老保险基金的补助</t>
  </si>
  <si>
    <t>财政对社会保险基金的补助</t>
  </si>
  <si>
    <t>财政对失业保险基金的补助</t>
  </si>
  <si>
    <t>财政对工伤保险基金的补助</t>
  </si>
  <si>
    <t>财政对生育保险基金的补助</t>
  </si>
  <si>
    <t>医疗卫生与计划生育支出</t>
  </si>
  <si>
    <t>行政事业单位医疗</t>
  </si>
  <si>
    <t xml:space="preserve">    公务员医疗补助</t>
  </si>
  <si>
    <t>财政对基本医疗保险基金的补助</t>
  </si>
  <si>
    <t>财政对城镇职工基本医疗保险基金的补助</t>
  </si>
  <si>
    <t>住房保障支出</t>
  </si>
  <si>
    <t>住房改革支出</t>
  </si>
  <si>
    <t>住房公积金</t>
  </si>
  <si>
    <t>……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</si>
  <si>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</si>
  <si>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一般公共预算基本支出表</t>
  </si>
  <si>
    <t>政府预算经济分类</t>
  </si>
  <si>
    <t>部门预算经济分类</t>
  </si>
  <si>
    <t>年基本支出</t>
  </si>
  <si>
    <t>类</t>
  </si>
  <si>
    <t>款</t>
  </si>
  <si>
    <t>人员经费</t>
  </si>
  <si>
    <t>公用经费</t>
  </si>
  <si>
    <t>机关工资福利支出</t>
  </si>
  <si>
    <t>工资福利支出</t>
  </si>
  <si>
    <t>01</t>
  </si>
  <si>
    <t>工资奖金津补贴</t>
  </si>
  <si>
    <r>
      <t>0</t>
    </r>
    <r>
      <rPr>
        <sz val="10.5"/>
        <color indexed="8"/>
        <rFont val="宋体"/>
        <family val="0"/>
      </rPr>
      <t>1</t>
    </r>
  </si>
  <si>
    <t>基本工资</t>
  </si>
  <si>
    <t>02</t>
  </si>
  <si>
    <t xml:space="preserve"> 津贴补贴</t>
  </si>
  <si>
    <t>03</t>
  </si>
  <si>
    <t>奖金</t>
  </si>
  <si>
    <t>社会保障缴费</t>
  </si>
  <si>
    <t>12</t>
  </si>
  <si>
    <t>其他社会保险缴费</t>
  </si>
  <si>
    <r>
      <t>0</t>
    </r>
    <r>
      <rPr>
        <sz val="10.5"/>
        <color indexed="8"/>
        <rFont val="宋体"/>
        <family val="0"/>
      </rPr>
      <t>8</t>
    </r>
  </si>
  <si>
    <t>机关事业单位基本养老保险缴费</t>
  </si>
  <si>
    <t>10</t>
  </si>
  <si>
    <t>职工基本医疗保险缴费</t>
  </si>
  <si>
    <t>11</t>
  </si>
  <si>
    <t>公务员医疗补助缴费</t>
  </si>
  <si>
    <t>13</t>
  </si>
  <si>
    <t>99</t>
  </si>
  <si>
    <t>其他工资福利支出</t>
  </si>
  <si>
    <t>其他工资福利支出（休假探亲费）</t>
  </si>
  <si>
    <t>其他工资福利支出（未休假人员补助）</t>
  </si>
  <si>
    <t>对个人和家庭的补助</t>
  </si>
  <si>
    <t>社会福利和救助</t>
  </si>
  <si>
    <t>退休费</t>
  </si>
  <si>
    <t>04</t>
  </si>
  <si>
    <t xml:space="preserve">抚恤金 </t>
  </si>
  <si>
    <t>05</t>
  </si>
  <si>
    <t>生活补助</t>
  </si>
  <si>
    <t>06</t>
  </si>
  <si>
    <t>救济费</t>
  </si>
  <si>
    <t>07</t>
  </si>
  <si>
    <t>医疗费补助</t>
  </si>
  <si>
    <t>09</t>
  </si>
  <si>
    <t>奖励金</t>
  </si>
  <si>
    <t>助学金</t>
  </si>
  <si>
    <t>08</t>
  </si>
  <si>
    <t>其他对个人和家庭的补助</t>
  </si>
  <si>
    <t>其他对个人和家庭的补助支出</t>
  </si>
  <si>
    <t>502</t>
  </si>
  <si>
    <t>机关商品和服务支出</t>
  </si>
  <si>
    <t xml:space="preserve"> 商品和服务支出</t>
  </si>
  <si>
    <t>办公经费</t>
  </si>
  <si>
    <t>办公费</t>
  </si>
  <si>
    <t>印刷费</t>
  </si>
  <si>
    <t>水费</t>
  </si>
  <si>
    <t>电费</t>
  </si>
  <si>
    <t>邮电费</t>
  </si>
  <si>
    <t>取暖费</t>
  </si>
  <si>
    <t>差旅费</t>
  </si>
  <si>
    <t>28</t>
  </si>
  <si>
    <t>工会经费</t>
  </si>
  <si>
    <t>29</t>
  </si>
  <si>
    <t>福利费</t>
  </si>
  <si>
    <t>39</t>
  </si>
  <si>
    <t>其他交通费用</t>
  </si>
  <si>
    <t>会议费</t>
  </si>
  <si>
    <t>15</t>
  </si>
  <si>
    <t>培训费</t>
  </si>
  <si>
    <t>16</t>
  </si>
  <si>
    <t>专用材料购置费</t>
  </si>
  <si>
    <t>18</t>
  </si>
  <si>
    <t>专用材料费</t>
  </si>
  <si>
    <t>公务接待费</t>
  </si>
  <si>
    <t>17</t>
  </si>
  <si>
    <t>公务用车运行维护费</t>
  </si>
  <si>
    <t>31</t>
  </si>
  <si>
    <t>维修（护）费</t>
  </si>
  <si>
    <t>其他商品和服务支出</t>
  </si>
  <si>
    <t>一般公共预算“三公”经费支出表</t>
  </si>
  <si>
    <t>2018年预算数</t>
  </si>
  <si>
    <t>2018年预算执行数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</si>
  <si>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</si>
  <si>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</si>
  <si>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</si>
  <si>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</si>
  <si>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</si>
  <si>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</si>
  <si>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</si>
  <si>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</si>
  <si>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</si>
  <si>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</si>
  <si>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</si>
  <si>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</si>
  <si>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</si>
  <si>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</si>
  <si>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</si>
  <si>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</si>
  <si>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</si>
  <si>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</si>
  <si>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</si>
  <si>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</si>
  <si>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</si>
  <si>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</si>
  <si>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</si>
  <si>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七、社会保障和就业支出</t>
  </si>
  <si>
    <t>九、住房保障支出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</si>
  <si>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</si>
  <si>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</si>
  <si>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</si>
  <si>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</si>
  <si>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</si>
  <si>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</si>
  <si>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</si>
  <si>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</si>
  <si>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</si>
  <si>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</si>
  <si>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</si>
  <si>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</si>
  <si>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</si>
  <si>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</si>
  <si>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</si>
  <si>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</si>
  <si>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</si>
  <si>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</si>
  <si>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</si>
  <si>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对下级单位
补助支出</t>
  </si>
  <si>
    <t>2019年度本单位未涉及政府性预算，故此表无数据</t>
  </si>
  <si>
    <t>卫生健康支出</t>
  </si>
  <si>
    <t>八、卫生健康支出</t>
  </si>
  <si>
    <t>（八）卫生健康支出</t>
  </si>
</sst>
</file>

<file path=xl/styles.xml><?xml version="1.0" encoding="utf-8"?>
<styleSheet xmlns="http://schemas.openxmlformats.org/spreadsheetml/2006/main">
  <numFmts count="3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#,##0.0_);\(#,##0.0\)"/>
    <numFmt numFmtId="187" formatCode="_-&quot;$&quot;\ * #,##0_-;_-&quot;$&quot;\ * #,##0\-;_-&quot;$&quot;\ * &quot;-&quot;_-;_-@_-"/>
    <numFmt numFmtId="188" formatCode="yy\.mm\.dd"/>
    <numFmt numFmtId="189" formatCode="&quot;$&quot;#,##0_);[Red]\(&quot;$&quot;#,##0\)"/>
    <numFmt numFmtId="190" formatCode="\$#,##0;\(\$#,##0\)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&quot;$&quot;\ #,##0.00_-;[Red]&quot;$&quot;\ #,##0.00\-"/>
    <numFmt numFmtId="194" formatCode="_-&quot;$&quot;\ * #,##0.00_-;_-&quot;$&quot;\ * #,##0.00\-;_-&quot;$&quot;\ * &quot;-&quot;??_-;_-@_-"/>
    <numFmt numFmtId="195" formatCode="&quot;$&quot;#,##0.00_);[Red]\(&quot;$&quot;#,##0.00\)"/>
    <numFmt numFmtId="196" formatCode="&quot;$&quot;\ #,##0_-;[Red]&quot;$&quot;\ #,##0\-"/>
    <numFmt numFmtId="197" formatCode="#,##0;\(#,##0\)"/>
    <numFmt numFmtId="198" formatCode="\$#,##0.00;\(\$#,##0.00\)"/>
    <numFmt numFmtId="199" formatCode="0.00;[Red]0.00"/>
    <numFmt numFmtId="200" formatCode="0.00_ "/>
    <numFmt numFmtId="201" formatCode="#,##0.00_ "/>
  </numFmts>
  <fonts count="54">
    <font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2"/>
      <color indexed="9"/>
      <name val="Helv"/>
      <family val="2"/>
    </font>
    <font>
      <sz val="8"/>
      <name val="Arial"/>
      <family val="2"/>
    </font>
    <font>
      <sz val="10"/>
      <name val="Helv"/>
      <family val="2"/>
    </font>
    <font>
      <b/>
      <sz val="11"/>
      <color indexed="52"/>
      <name val="宋体"/>
      <family val="0"/>
    </font>
    <font>
      <sz val="12"/>
      <color indexed="9"/>
      <name val="宋体"/>
      <family val="0"/>
    </font>
    <font>
      <sz val="11"/>
      <color indexed="9"/>
      <name val="宋体"/>
      <family val="0"/>
    </font>
    <font>
      <b/>
      <sz val="10"/>
      <name val="MS Sans Serif"/>
      <family val="2"/>
    </font>
    <font>
      <sz val="11"/>
      <color indexed="52"/>
      <name val="宋体"/>
      <family val="0"/>
    </font>
    <font>
      <sz val="10"/>
      <name val="MS Sans Serif"/>
      <family val="2"/>
    </font>
    <font>
      <sz val="11"/>
      <color indexed="60"/>
      <name val="宋体"/>
      <family val="0"/>
    </font>
    <font>
      <sz val="12"/>
      <color indexed="17"/>
      <name val="宋体"/>
      <family val="0"/>
    </font>
    <font>
      <i/>
      <sz val="11"/>
      <color indexed="23"/>
      <name val="宋体"/>
      <family val="0"/>
    </font>
    <font>
      <sz val="12"/>
      <name val="Times New Roman"/>
      <family val="1"/>
    </font>
    <font>
      <b/>
      <sz val="11"/>
      <color indexed="9"/>
      <name val="宋体"/>
      <family val="0"/>
    </font>
    <font>
      <b/>
      <sz val="10"/>
      <name val="Arial"/>
      <family val="2"/>
    </font>
    <font>
      <sz val="7"/>
      <name val="Small Fonts"/>
      <family val="2"/>
    </font>
    <font>
      <b/>
      <sz val="10"/>
      <name val="Tms Rm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Geneva"/>
      <family val="2"/>
    </font>
    <font>
      <b/>
      <sz val="11"/>
      <color indexed="63"/>
      <name val="宋体"/>
      <family val="0"/>
    </font>
    <font>
      <sz val="12"/>
      <name val="Helv"/>
      <family val="2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0"/>
      <name val="楷体"/>
      <family val="3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4"/>
      <name val="楷体"/>
      <family val="3"/>
    </font>
    <font>
      <sz val="10"/>
      <color indexed="8"/>
      <name val="MS Sans Serif"/>
      <family val="2"/>
    </font>
    <font>
      <sz val="11"/>
      <color indexed="20"/>
      <name val="宋体"/>
      <family val="0"/>
    </font>
    <font>
      <b/>
      <sz val="12"/>
      <name val="Arial"/>
      <family val="2"/>
    </font>
    <font>
      <sz val="12"/>
      <color indexed="16"/>
      <name val="宋体"/>
      <family val="0"/>
    </font>
    <font>
      <sz val="11"/>
      <color indexed="17"/>
      <name val="宋体"/>
      <family val="0"/>
    </font>
    <font>
      <b/>
      <sz val="9"/>
      <name val="Arial"/>
      <family val="2"/>
    </font>
    <font>
      <b/>
      <sz val="18"/>
      <color indexed="62"/>
      <name val="宋体"/>
      <family val="0"/>
    </font>
    <font>
      <sz val="16"/>
      <color indexed="8"/>
      <name val="仿宋"/>
      <family val="3"/>
    </font>
    <font>
      <sz val="18"/>
      <color indexed="8"/>
      <name val="方正小标宋简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b/>
      <sz val="10.5"/>
      <color indexed="8"/>
      <name val="宋体"/>
      <family val="0"/>
    </font>
    <font>
      <sz val="14"/>
      <color indexed="8"/>
      <name val="华文楷体"/>
      <family val="0"/>
    </font>
    <font>
      <sz val="16"/>
      <color indexed="8"/>
      <name val="宋体"/>
      <family val="0"/>
    </font>
    <font>
      <sz val="12"/>
      <color indexed="8"/>
      <name val="方正小标宋简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19" fillId="0" borderId="0">
      <alignment/>
      <protection/>
    </xf>
    <xf numFmtId="0" fontId="9" fillId="0" borderId="0">
      <alignment/>
      <protection/>
    </xf>
    <xf numFmtId="0" fontId="26" fillId="0" borderId="0">
      <alignment/>
      <protection/>
    </xf>
    <xf numFmtId="49" fontId="0" fillId="0" borderId="0" applyFont="0" applyFill="0" applyBorder="0" applyAlignment="0" applyProtection="0"/>
    <xf numFmtId="0" fontId="9" fillId="0" borderId="0">
      <alignment/>
      <protection/>
    </xf>
    <xf numFmtId="0" fontId="19" fillId="0" borderId="0">
      <alignment/>
      <protection/>
    </xf>
    <xf numFmtId="0" fontId="26" fillId="0" borderId="0">
      <alignment/>
      <protection/>
    </xf>
    <xf numFmtId="0" fontId="19" fillId="0" borderId="0">
      <alignment/>
      <protection/>
    </xf>
    <xf numFmtId="0" fontId="9" fillId="0" borderId="0">
      <alignment/>
      <protection/>
    </xf>
    <xf numFmtId="0" fontId="19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9" fillId="0" borderId="0">
      <alignment/>
      <protection locked="0"/>
    </xf>
    <xf numFmtId="0" fontId="11" fillId="1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3" fillId="18" borderId="0" applyNumberFormat="0" applyBorder="0" applyAlignment="0" applyProtection="0"/>
    <xf numFmtId="0" fontId="3" fillId="4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3" fillId="2" borderId="0" applyNumberFormat="0" applyBorder="0" applyAlignment="0" applyProtection="0"/>
    <xf numFmtId="0" fontId="3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7" borderId="0" applyNumberFormat="0" applyBorder="0" applyAlignment="0" applyProtection="0"/>
    <xf numFmtId="0" fontId="11" fillId="7" borderId="0" applyNumberFormat="0" applyBorder="0" applyAlignment="0" applyProtection="0"/>
    <xf numFmtId="0" fontId="24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197" fontId="25" fillId="0" borderId="0">
      <alignment/>
      <protection/>
    </xf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8" fontId="25" fillId="0" borderId="0">
      <alignment/>
      <protection/>
    </xf>
    <xf numFmtId="15" fontId="15" fillId="0" borderId="0">
      <alignment/>
      <protection/>
    </xf>
    <xf numFmtId="190" fontId="25" fillId="0" borderId="0">
      <alignment/>
      <protection/>
    </xf>
    <xf numFmtId="0" fontId="8" fillId="19" borderId="0" applyNumberFormat="0" applyBorder="0" applyAlignment="0" applyProtection="0"/>
    <xf numFmtId="0" fontId="40" fillId="0" borderId="1" applyNumberFormat="0" applyAlignment="0" applyProtection="0"/>
    <xf numFmtId="0" fontId="40" fillId="0" borderId="2">
      <alignment horizontal="left" vertical="center"/>
      <protection/>
    </xf>
    <xf numFmtId="0" fontId="8" fillId="18" borderId="3" applyNumberFormat="0" applyBorder="0" applyAlignment="0" applyProtection="0"/>
    <xf numFmtId="186" fontId="28" fillId="21" borderId="0">
      <alignment/>
      <protection/>
    </xf>
    <xf numFmtId="186" fontId="7" fillId="22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5" fillId="0" borderId="0">
      <alignment/>
      <protection/>
    </xf>
    <xf numFmtId="37" fontId="22" fillId="0" borderId="0">
      <alignment/>
      <protection/>
    </xf>
    <xf numFmtId="196" fontId="6" fillId="0" borderId="0">
      <alignment/>
      <protection/>
    </xf>
    <xf numFmtId="0" fontId="9" fillId="0" borderId="0">
      <alignment/>
      <protection/>
    </xf>
    <xf numFmtId="14" fontId="24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13" fillId="0" borderId="4">
      <alignment horizontal="center"/>
      <protection/>
    </xf>
    <xf numFmtId="3" fontId="0" fillId="0" borderId="0" applyFont="0" applyFill="0" applyBorder="0" applyAlignment="0" applyProtection="0"/>
    <xf numFmtId="0" fontId="0" fillId="23" borderId="0" applyNumberFormat="0" applyFont="0" applyBorder="0" applyAlignment="0" applyProtection="0"/>
    <xf numFmtId="0" fontId="23" fillId="24" borderId="5">
      <alignment/>
      <protection locked="0"/>
    </xf>
    <xf numFmtId="0" fontId="38" fillId="0" borderId="0">
      <alignment/>
      <protection/>
    </xf>
    <xf numFmtId="0" fontId="23" fillId="24" borderId="5">
      <alignment/>
      <protection locked="0"/>
    </xf>
    <xf numFmtId="0" fontId="23" fillId="24" borderId="5">
      <alignment/>
      <protection locked="0"/>
    </xf>
    <xf numFmtId="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" fillId="0" borderId="6" applyNumberFormat="0" applyFill="0" applyProtection="0">
      <alignment horizontal="right"/>
    </xf>
    <xf numFmtId="0" fontId="35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6" applyNumberFormat="0" applyFill="0" applyProtection="0">
      <alignment horizontal="center"/>
    </xf>
    <xf numFmtId="0" fontId="44" fillId="0" borderId="0" applyNumberFormat="0" applyFill="0" applyBorder="0" applyAlignment="0" applyProtection="0"/>
    <xf numFmtId="0" fontId="32" fillId="0" borderId="10" applyNumberFormat="0" applyFill="0" applyProtection="0">
      <alignment horizontal="center"/>
    </xf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41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17" fillId="4" borderId="0" applyNumberFormat="0" applyBorder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0" fillId="19" borderId="12" applyNumberFormat="0" applyAlignment="0" applyProtection="0"/>
    <xf numFmtId="0" fontId="10" fillId="19" borderId="12" applyNumberFormat="0" applyAlignment="0" applyProtection="0"/>
    <xf numFmtId="0" fontId="20" fillId="20" borderId="13" applyNumberFormat="0" applyAlignment="0" applyProtection="0"/>
    <xf numFmtId="0" fontId="20" fillId="20" borderId="13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10" applyNumberFormat="0" applyFill="0" applyProtection="0">
      <alignment horizontal="left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" fillId="0" borderId="0">
      <alignment/>
      <protection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188" fontId="6" fillId="0" borderId="10" applyFill="0" applyProtection="0">
      <alignment horizontal="right"/>
    </xf>
    <xf numFmtId="0" fontId="6" fillId="0" borderId="6" applyNumberFormat="0" applyFill="0" applyProtection="0">
      <alignment horizontal="left"/>
    </xf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7" fillId="19" borderId="15" applyNumberFormat="0" applyAlignment="0" applyProtection="0"/>
    <xf numFmtId="0" fontId="27" fillId="19" borderId="15" applyNumberFormat="0" applyAlignment="0" applyProtection="0"/>
    <xf numFmtId="0" fontId="29" fillId="7" borderId="12" applyNumberFormat="0" applyAlignment="0" applyProtection="0"/>
    <xf numFmtId="0" fontId="29" fillId="7" borderId="12" applyNumberFormat="0" applyAlignment="0" applyProtection="0"/>
    <xf numFmtId="1" fontId="6" fillId="0" borderId="10" applyFill="0" applyProtection="0">
      <alignment horizontal="center"/>
    </xf>
    <xf numFmtId="0" fontId="9" fillId="0" borderId="0">
      <alignment/>
      <protection/>
    </xf>
    <xf numFmtId="0" fontId="15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18" borderId="16" applyNumberFormat="0" applyFont="0" applyAlignment="0" applyProtection="0"/>
    <xf numFmtId="0" fontId="0" fillId="18" borderId="16" applyNumberFormat="0" applyFont="0" applyAlignment="0" applyProtection="0"/>
    <xf numFmtId="0" fontId="0" fillId="18" borderId="16" applyNumberFormat="0" applyFont="0" applyAlignment="0" applyProtection="0"/>
  </cellStyleXfs>
  <cellXfs count="125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4" fontId="5" fillId="0" borderId="3" xfId="155" applyNumberFormat="1" applyFont="1" applyFill="1" applyBorder="1" applyAlignment="1" applyProtection="1">
      <alignment horizontal="center" vertical="center"/>
      <protection/>
    </xf>
    <xf numFmtId="199" fontId="4" fillId="0" borderId="3" xfId="0" applyNumberFormat="1" applyFont="1" applyBorder="1" applyAlignment="1">
      <alignment horizontal="center" vertical="center" wrapText="1"/>
    </xf>
    <xf numFmtId="4" fontId="5" fillId="0" borderId="3" xfId="152" applyNumberFormat="1" applyFont="1" applyFill="1" applyBorder="1" applyAlignment="1" applyProtection="1">
      <alignment horizontal="center" vertical="center"/>
      <protection/>
    </xf>
    <xf numFmtId="4" fontId="5" fillId="0" borderId="3" xfId="153" applyNumberFormat="1" applyFont="1" applyFill="1" applyBorder="1" applyAlignment="1" applyProtection="1">
      <alignment horizontal="center" vertical="center"/>
      <protection/>
    </xf>
    <xf numFmtId="4" fontId="5" fillId="0" borderId="3" xfId="154" applyNumberFormat="1" applyFont="1" applyFill="1" applyBorder="1" applyAlignment="1" applyProtection="1">
      <alignment horizontal="center" vertical="center"/>
      <protection/>
    </xf>
    <xf numFmtId="0" fontId="48" fillId="0" borderId="3" xfId="0" applyFont="1" applyBorder="1" applyAlignment="1">
      <alignment horizontal="center" vertical="center" wrapText="1"/>
    </xf>
    <xf numFmtId="4" fontId="5" fillId="0" borderId="3" xfId="156" applyNumberFormat="1" applyFont="1" applyFill="1" applyBorder="1" applyAlignment="1" applyProtection="1">
      <alignment horizontal="center" vertical="center"/>
      <protection/>
    </xf>
    <xf numFmtId="4" fontId="5" fillId="0" borderId="3" xfId="157" applyNumberFormat="1" applyFont="1" applyFill="1" applyBorder="1" applyAlignment="1" applyProtection="1">
      <alignment horizontal="center" vertical="center"/>
      <protection/>
    </xf>
    <xf numFmtId="0" fontId="4" fillId="0" borderId="17" xfId="0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 applyProtection="1">
      <alignment horizontal="left" vertical="center" wrapText="1"/>
      <protection/>
    </xf>
    <xf numFmtId="4" fontId="5" fillId="0" borderId="3" xfId="158" applyNumberFormat="1" applyFont="1" applyFill="1" applyBorder="1" applyAlignment="1" applyProtection="1">
      <alignment horizontal="center" vertical="center"/>
      <protection/>
    </xf>
    <xf numFmtId="4" fontId="5" fillId="0" borderId="3" xfId="160" applyNumberFormat="1" applyFont="1" applyFill="1" applyBorder="1" applyAlignment="1" applyProtection="1">
      <alignment horizontal="center" vertical="center"/>
      <protection/>
    </xf>
    <xf numFmtId="4" fontId="5" fillId="0" borderId="3" xfId="159" applyNumberFormat="1" applyFont="1" applyFill="1" applyBorder="1" applyAlignment="1" applyProtection="1">
      <alignment horizontal="center" vertical="center"/>
      <protection/>
    </xf>
    <xf numFmtId="4" fontId="5" fillId="0" borderId="3" xfId="151" applyNumberFormat="1" applyFont="1" applyFill="1" applyBorder="1" applyAlignment="1" applyProtection="1">
      <alignment horizontal="center" vertical="center"/>
      <protection/>
    </xf>
    <xf numFmtId="4" fontId="5" fillId="0" borderId="3" xfId="162" applyNumberFormat="1" applyFont="1" applyFill="1" applyBorder="1" applyAlignment="1" applyProtection="1">
      <alignment horizontal="center" vertical="center"/>
      <protection/>
    </xf>
    <xf numFmtId="0" fontId="4" fillId="0" borderId="18" xfId="0" applyFont="1" applyBorder="1" applyAlignment="1">
      <alignment horizontal="center" vertical="center" wrapText="1"/>
    </xf>
    <xf numFmtId="199" fontId="4" fillId="0" borderId="18" xfId="0" applyNumberFormat="1" applyFont="1" applyBorder="1" applyAlignment="1">
      <alignment horizontal="center" vertical="center" wrapText="1"/>
    </xf>
    <xf numFmtId="4" fontId="5" fillId="0" borderId="3" xfId="161" applyNumberFormat="1" applyFont="1" applyFill="1" applyBorder="1" applyAlignment="1" applyProtection="1">
      <alignment horizontal="center" vertical="center"/>
      <protection/>
    </xf>
    <xf numFmtId="199" fontId="4" fillId="0" borderId="19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9" fillId="0" borderId="3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200" fontId="4" fillId="0" borderId="3" xfId="0" applyNumberFormat="1" applyFont="1" applyBorder="1" applyAlignment="1">
      <alignment horizontal="center" vertical="center" wrapText="1"/>
    </xf>
    <xf numFmtId="4" fontId="5" fillId="0" borderId="3" xfId="163" applyNumberFormat="1" applyFont="1" applyFill="1" applyBorder="1" applyAlignment="1" applyProtection="1">
      <alignment horizontal="center" vertical="center"/>
      <protection/>
    </xf>
    <xf numFmtId="4" fontId="5" fillId="0" borderId="3" xfId="164" applyNumberFormat="1" applyFont="1" applyFill="1" applyBorder="1" applyAlignment="1" applyProtection="1">
      <alignment horizontal="center" vertical="center"/>
      <protection/>
    </xf>
    <xf numFmtId="4" fontId="5" fillId="0" borderId="20" xfId="172" applyNumberFormat="1" applyFont="1" applyFill="1" applyBorder="1" applyAlignment="1" applyProtection="1">
      <alignment horizontal="center" vertical="center"/>
      <protection/>
    </xf>
    <xf numFmtId="4" fontId="5" fillId="0" borderId="3" xfId="173" applyNumberFormat="1" applyFont="1" applyFill="1" applyBorder="1" applyAlignment="1" applyProtection="1">
      <alignment horizontal="center" vertical="center"/>
      <protection/>
    </xf>
    <xf numFmtId="4" fontId="5" fillId="0" borderId="3" xfId="175" applyNumberFormat="1" applyFont="1" applyFill="1" applyBorder="1" applyAlignment="1" applyProtection="1">
      <alignment horizontal="center" vertical="center"/>
      <protection/>
    </xf>
    <xf numFmtId="49" fontId="0" fillId="0" borderId="6" xfId="0" applyNumberFormat="1" applyBorder="1" applyAlignment="1">
      <alignment horizontal="center" vertical="center"/>
    </xf>
    <xf numFmtId="4" fontId="5" fillId="0" borderId="3" xfId="174" applyNumberFormat="1" applyFont="1" applyFill="1" applyBorder="1" applyAlignment="1" applyProtection="1">
      <alignment horizontal="center" vertical="center"/>
      <protection/>
    </xf>
    <xf numFmtId="4" fontId="5" fillId="0" borderId="3" xfId="176" applyNumberFormat="1" applyFont="1" applyFill="1" applyBorder="1" applyAlignment="1" applyProtection="1">
      <alignment horizontal="center" vertical="center"/>
      <protection/>
    </xf>
    <xf numFmtId="4" fontId="5" fillId="0" borderId="3" xfId="177" applyNumberFormat="1" applyFont="1" applyFill="1" applyBorder="1" applyAlignment="1" applyProtection="1">
      <alignment horizontal="center" vertical="center"/>
      <protection/>
    </xf>
    <xf numFmtId="4" fontId="5" fillId="0" borderId="3" xfId="178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200" fontId="4" fillId="0" borderId="6" xfId="0" applyNumberFormat="1" applyFont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center" vertical="center"/>
      <protection/>
    </xf>
    <xf numFmtId="4" fontId="5" fillId="0" borderId="3" xfId="165" applyNumberFormat="1" applyFont="1" applyFill="1" applyBorder="1" applyAlignment="1" applyProtection="1">
      <alignment horizontal="center" vertical="center"/>
      <protection/>
    </xf>
    <xf numFmtId="4" fontId="5" fillId="0" borderId="3" xfId="169" applyNumberFormat="1" applyFont="1" applyFill="1" applyBorder="1" applyAlignment="1" applyProtection="1">
      <alignment horizontal="center" vertical="center"/>
      <protection/>
    </xf>
    <xf numFmtId="200" fontId="0" fillId="0" borderId="3" xfId="0" applyNumberFormat="1" applyBorder="1" applyAlignment="1">
      <alignment horizontal="center" vertical="center"/>
    </xf>
    <xf numFmtId="4" fontId="5" fillId="0" borderId="3" xfId="166" applyNumberFormat="1" applyFont="1" applyFill="1" applyBorder="1" applyAlignment="1" applyProtection="1">
      <alignment horizontal="center" vertical="center"/>
      <protection/>
    </xf>
    <xf numFmtId="4" fontId="5" fillId="0" borderId="3" xfId="168" applyNumberFormat="1" applyFont="1" applyFill="1" applyBorder="1" applyAlignment="1" applyProtection="1">
      <alignment horizontal="center" vertical="center"/>
      <protection/>
    </xf>
    <xf numFmtId="4" fontId="5" fillId="0" borderId="3" xfId="170" applyNumberFormat="1" applyFont="1" applyFill="1" applyBorder="1" applyAlignment="1" applyProtection="1">
      <alignment horizontal="center" vertical="center"/>
      <protection/>
    </xf>
    <xf numFmtId="4" fontId="5" fillId="0" borderId="3" xfId="167" applyNumberFormat="1" applyFont="1" applyFill="1" applyBorder="1" applyAlignment="1" applyProtection="1">
      <alignment horizontal="center" vertical="center"/>
      <protection/>
    </xf>
    <xf numFmtId="4" fontId="5" fillId="0" borderId="19" xfId="171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4" fontId="5" fillId="0" borderId="3" xfId="179" applyNumberFormat="1" applyFont="1" applyFill="1" applyBorder="1" applyAlignment="1" applyProtection="1">
      <alignment horizontal="center" vertical="center"/>
      <protection/>
    </xf>
    <xf numFmtId="4" fontId="5" fillId="0" borderId="3" xfId="18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vertical="center"/>
    </xf>
    <xf numFmtId="0" fontId="50" fillId="0" borderId="21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1" fillId="0" borderId="0" xfId="0" applyFont="1" applyAlignment="1">
      <alignment horizontal="justify" vertical="center"/>
    </xf>
    <xf numFmtId="200" fontId="4" fillId="0" borderId="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99" fontId="4" fillId="0" borderId="3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201" fontId="4" fillId="0" borderId="3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/>
    </xf>
    <xf numFmtId="0" fontId="47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4" fillId="0" borderId="25" xfId="0" applyFont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49" fillId="0" borderId="3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200" fontId="4" fillId="0" borderId="18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200" fontId="4" fillId="0" borderId="3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9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vertical="center"/>
    </xf>
    <xf numFmtId="0" fontId="0" fillId="0" borderId="3" xfId="0" applyFont="1" applyBorder="1" applyAlignment="1">
      <alignment horizontal="justify" vertical="center" wrapText="1"/>
    </xf>
    <xf numFmtId="0" fontId="0" fillId="0" borderId="19" xfId="0" applyBorder="1" applyAlignment="1">
      <alignment horizontal="center" vertical="center"/>
    </xf>
  </cellXfs>
  <cellStyles count="226">
    <cellStyle name="Normal" xfId="0"/>
    <cellStyle name="?鹎%U龡&amp;H?_x0008__x001C__x001C_?_x0007__x0001__x0001_" xfId="15"/>
    <cellStyle name="_20100326高清市院遂宁检察院1080P配置清单26日改" xfId="16"/>
    <cellStyle name="_Book1" xfId="17"/>
    <cellStyle name="_Book1_1" xfId="18"/>
    <cellStyle name="_Book1_2" xfId="19"/>
    <cellStyle name="_ET_STYLE_NoName_00_" xfId="20"/>
    <cellStyle name="_ET_STYLE_NoName_00__Book1" xfId="21"/>
    <cellStyle name="_ET_STYLE_NoName_00__Book1_1" xfId="22"/>
    <cellStyle name="_ET_STYLE_NoName_00__Sheet3" xfId="23"/>
    <cellStyle name="_弱电系统设备配置报价清单" xfId="24"/>
    <cellStyle name="0,0&#13;&#10;NA&#13;&#10;" xfId="25"/>
    <cellStyle name="20% - 强调文字颜色 1" xfId="26"/>
    <cellStyle name="20% - 强调文字颜色 1 2" xfId="27"/>
    <cellStyle name="20% - 强调文字颜色 2" xfId="28"/>
    <cellStyle name="20% - 强调文字颜色 2 2" xfId="29"/>
    <cellStyle name="20% - 强调文字颜色 3" xfId="30"/>
    <cellStyle name="20% - 强调文字颜色 3 2" xfId="31"/>
    <cellStyle name="20% - 强调文字颜色 4" xfId="32"/>
    <cellStyle name="20% - 强调文字颜色 4 2" xfId="33"/>
    <cellStyle name="20% - 强调文字颜色 5" xfId="34"/>
    <cellStyle name="20% - 强调文字颜色 5 2" xfId="35"/>
    <cellStyle name="20% - 强调文字颜色 6" xfId="36"/>
    <cellStyle name="20% - 强调文字颜色 6 2" xfId="37"/>
    <cellStyle name="40% - 强调文字颜色 1" xfId="38"/>
    <cellStyle name="40% - 强调文字颜色 1 2" xfId="39"/>
    <cellStyle name="40% - 强调文字颜色 2" xfId="40"/>
    <cellStyle name="40% - 强调文字颜色 2 2" xfId="41"/>
    <cellStyle name="40% - 强调文字颜色 3" xfId="42"/>
    <cellStyle name="40% - 强调文字颜色 3 2" xfId="43"/>
    <cellStyle name="40% - 强调文字颜色 4" xfId="44"/>
    <cellStyle name="40% - 强调文字颜色 4 2" xfId="45"/>
    <cellStyle name="40% - 强调文字颜色 5" xfId="46"/>
    <cellStyle name="40% - 强调文字颜色 5 2" xfId="47"/>
    <cellStyle name="40% - 强调文字颜色 6" xfId="48"/>
    <cellStyle name="40% - 强调文字颜色 6 2" xfId="49"/>
    <cellStyle name="60% - 强调文字颜色 1" xfId="50"/>
    <cellStyle name="60% - 强调文字颜色 1 2" xfId="51"/>
    <cellStyle name="60% - 强调文字颜色 2" xfId="52"/>
    <cellStyle name="60% - 强调文字颜色 2 2" xfId="53"/>
    <cellStyle name="60% - 强调文字颜色 3" xfId="54"/>
    <cellStyle name="60% - 强调文字颜色 3 2" xfId="55"/>
    <cellStyle name="60% - 强调文字颜色 4" xfId="56"/>
    <cellStyle name="60% - 强调文字颜色 4 2" xfId="57"/>
    <cellStyle name="60% - 强调文字颜色 5" xfId="58"/>
    <cellStyle name="60% - 强调文字颜色 5 2" xfId="59"/>
    <cellStyle name="60% - 强调文字颜色 6" xfId="60"/>
    <cellStyle name="60% - 强调文字颜色 6 2" xfId="61"/>
    <cellStyle name="6mal" xfId="62"/>
    <cellStyle name="Accent1" xfId="63"/>
    <cellStyle name="Accent1 - 20%" xfId="64"/>
    <cellStyle name="Accent1 - 40%" xfId="65"/>
    <cellStyle name="Accent1 - 60%" xfId="66"/>
    <cellStyle name="Accent2" xfId="67"/>
    <cellStyle name="Accent2 - 20%" xfId="68"/>
    <cellStyle name="Accent2 - 40%" xfId="69"/>
    <cellStyle name="Accent2 - 60%" xfId="70"/>
    <cellStyle name="Accent3" xfId="71"/>
    <cellStyle name="Accent3 - 20%" xfId="72"/>
    <cellStyle name="Accent3 - 40%" xfId="73"/>
    <cellStyle name="Accent3 - 60%" xfId="74"/>
    <cellStyle name="Accent4" xfId="75"/>
    <cellStyle name="Accent4 - 20%" xfId="76"/>
    <cellStyle name="Accent4 - 40%" xfId="77"/>
    <cellStyle name="Accent4 - 60%" xfId="78"/>
    <cellStyle name="Accent5" xfId="79"/>
    <cellStyle name="Accent5 - 20%" xfId="80"/>
    <cellStyle name="Accent5 - 40%" xfId="81"/>
    <cellStyle name="Accent5 - 60%" xfId="82"/>
    <cellStyle name="Accent6" xfId="83"/>
    <cellStyle name="Accent6 - 20%" xfId="84"/>
    <cellStyle name="Accent6 - 40%" xfId="85"/>
    <cellStyle name="Accent6 - 60%" xfId="86"/>
    <cellStyle name="args.style" xfId="87"/>
    <cellStyle name="Comma [0]_!!!GO" xfId="88"/>
    <cellStyle name="comma zerodec" xfId="89"/>
    <cellStyle name="Comma_!!!GO" xfId="90"/>
    <cellStyle name="Currency [0]_!!!GO" xfId="91"/>
    <cellStyle name="Currency_!!!GO" xfId="92"/>
    <cellStyle name="Currency1" xfId="93"/>
    <cellStyle name="Date" xfId="94"/>
    <cellStyle name="Dollar (zero dec)" xfId="95"/>
    <cellStyle name="Grey" xfId="96"/>
    <cellStyle name="Header1" xfId="97"/>
    <cellStyle name="Header2" xfId="98"/>
    <cellStyle name="Input [yellow]" xfId="99"/>
    <cellStyle name="Input Cells" xfId="100"/>
    <cellStyle name="Linked Cells" xfId="101"/>
    <cellStyle name="Millares [0]_96 Risk" xfId="102"/>
    <cellStyle name="Millares_96 Risk" xfId="103"/>
    <cellStyle name="Milliers [0]_!!!GO" xfId="104"/>
    <cellStyle name="Milliers_!!!GO" xfId="105"/>
    <cellStyle name="Moneda [0]_96 Risk" xfId="106"/>
    <cellStyle name="Moneda_96 Risk" xfId="107"/>
    <cellStyle name="Mon閠aire [0]_!!!GO" xfId="108"/>
    <cellStyle name="Mon閠aire_!!!GO" xfId="109"/>
    <cellStyle name="New Times Roman" xfId="110"/>
    <cellStyle name="no dec" xfId="111"/>
    <cellStyle name="Normal - Style1" xfId="112"/>
    <cellStyle name="Normal_!!!GO" xfId="113"/>
    <cellStyle name="per.style" xfId="114"/>
    <cellStyle name="Percent [2]" xfId="115"/>
    <cellStyle name="Percent_!!!GO" xfId="116"/>
    <cellStyle name="Pourcentage_pldt" xfId="117"/>
    <cellStyle name="PSChar" xfId="118"/>
    <cellStyle name="PSDate" xfId="119"/>
    <cellStyle name="PSDec" xfId="120"/>
    <cellStyle name="PSHeading" xfId="121"/>
    <cellStyle name="PSInt" xfId="122"/>
    <cellStyle name="PSSpacer" xfId="123"/>
    <cellStyle name="sstot" xfId="124"/>
    <cellStyle name="Standard_AREAS" xfId="125"/>
    <cellStyle name="t" xfId="126"/>
    <cellStyle name="t_HVAC Equipment (3)" xfId="127"/>
    <cellStyle name="Percent" xfId="128"/>
    <cellStyle name="捠壿 [0.00]_Region Orders (2)" xfId="129"/>
    <cellStyle name="捠壿_Region Orders (2)" xfId="130"/>
    <cellStyle name="编号" xfId="131"/>
    <cellStyle name="标题" xfId="132"/>
    <cellStyle name="标题 1" xfId="133"/>
    <cellStyle name="标题 1 2" xfId="134"/>
    <cellStyle name="标题 2" xfId="135"/>
    <cellStyle name="标题 2 2" xfId="136"/>
    <cellStyle name="标题 3" xfId="137"/>
    <cellStyle name="标题 3 2" xfId="138"/>
    <cellStyle name="标题 4" xfId="139"/>
    <cellStyle name="标题 4 2" xfId="140"/>
    <cellStyle name="标题 5" xfId="141"/>
    <cellStyle name="标题1" xfId="142"/>
    <cellStyle name="表标题" xfId="143"/>
    <cellStyle name="部门" xfId="144"/>
    <cellStyle name="差" xfId="145"/>
    <cellStyle name="差 2" xfId="146"/>
    <cellStyle name="差_Book1" xfId="147"/>
    <cellStyle name="差_Book1_1" xfId="148"/>
    <cellStyle name="常规 2" xfId="149"/>
    <cellStyle name="常规 3" xfId="150"/>
    <cellStyle name="常规_表二一般公共预算支出表_10" xfId="151"/>
    <cellStyle name="常规_表二一般公共预算支出表_11" xfId="152"/>
    <cellStyle name="常规_表二一般公共预算支出表_12" xfId="153"/>
    <cellStyle name="常规_表二一般公共预算支出表_13" xfId="154"/>
    <cellStyle name="常规_表二一般公共预算支出表_14" xfId="155"/>
    <cellStyle name="常规_表二一般公共预算支出表_2" xfId="156"/>
    <cellStyle name="常规_表二一般公共预算支出表_4" xfId="157"/>
    <cellStyle name="常规_表二一般公共预算支出表_5" xfId="158"/>
    <cellStyle name="常规_表二一般公共预算支出表_6" xfId="159"/>
    <cellStyle name="常规_表二一般公共预算支出表_7" xfId="160"/>
    <cellStyle name="常规_表二一般公共预算支出表_8" xfId="161"/>
    <cellStyle name="常规_表二一般公共预算支出表_9" xfId="162"/>
    <cellStyle name="常规_表三一般公共预算基本支出表" xfId="163"/>
    <cellStyle name="常规_表三一般公共预算基本支出表_1" xfId="164"/>
    <cellStyle name="常规_表三一般公共预算基本支出表_11" xfId="165"/>
    <cellStyle name="常规_表三一般公共预算基本支出表_12" xfId="166"/>
    <cellStyle name="常规_表三一般公共预算基本支出表_13" xfId="167"/>
    <cellStyle name="常规_表三一般公共预算基本支出表_14" xfId="168"/>
    <cellStyle name="常规_表三一般公共预算基本支出表_15" xfId="169"/>
    <cellStyle name="常规_表三一般公共预算基本支出表_16" xfId="170"/>
    <cellStyle name="常规_表三一般公共预算基本支出表_17" xfId="171"/>
    <cellStyle name="常规_表三一般公共预算基本支出表_2" xfId="172"/>
    <cellStyle name="常规_表三一般公共预算基本支出表_3" xfId="173"/>
    <cellStyle name="常规_表三一般公共预算基本支出表_4" xfId="174"/>
    <cellStyle name="常规_表三一般公共预算基本支出表_5" xfId="175"/>
    <cellStyle name="常规_表三一般公共预算基本支出表_6" xfId="176"/>
    <cellStyle name="常规_表三一般公共预算基本支出表_7" xfId="177"/>
    <cellStyle name="常规_表三一般公共预算基本支出表_8" xfId="178"/>
    <cellStyle name="常规_表四一般公共预算“三公”经费支出表" xfId="179"/>
    <cellStyle name="常规_表四一般公共预算“三公”经费支出表_1" xfId="180"/>
    <cellStyle name="分级显示列_1_Book1" xfId="181"/>
    <cellStyle name="分级显示行_1_Book1" xfId="182"/>
    <cellStyle name="好" xfId="183"/>
    <cellStyle name="好 2" xfId="184"/>
    <cellStyle name="好_Book1" xfId="185"/>
    <cellStyle name="好_Book1_1" xfId="186"/>
    <cellStyle name="汇总" xfId="187"/>
    <cellStyle name="汇总 2" xfId="188"/>
    <cellStyle name="Currency" xfId="189"/>
    <cellStyle name="Currency [0]" xfId="190"/>
    <cellStyle name="计算" xfId="191"/>
    <cellStyle name="计算 2" xfId="192"/>
    <cellStyle name="检查单元格" xfId="193"/>
    <cellStyle name="检查单元格 2" xfId="194"/>
    <cellStyle name="解释性文本" xfId="195"/>
    <cellStyle name="解释性文本 2" xfId="196"/>
    <cellStyle name="借出原因" xfId="197"/>
    <cellStyle name="警告文本" xfId="198"/>
    <cellStyle name="警告文本 2" xfId="199"/>
    <cellStyle name="链接单元格" xfId="200"/>
    <cellStyle name="链接单元格 2" xfId="201"/>
    <cellStyle name="普通_laroux" xfId="202"/>
    <cellStyle name="千分位[0]_laroux" xfId="203"/>
    <cellStyle name="千分位_laroux" xfId="204"/>
    <cellStyle name="千位[0]_ 方正PC" xfId="205"/>
    <cellStyle name="千位_ 方正PC" xfId="206"/>
    <cellStyle name="Comma" xfId="207"/>
    <cellStyle name="Comma [0]" xfId="208"/>
    <cellStyle name="强调 1" xfId="209"/>
    <cellStyle name="强调 2" xfId="210"/>
    <cellStyle name="强调 3" xfId="211"/>
    <cellStyle name="强调文字颜色 1" xfId="212"/>
    <cellStyle name="强调文字颜色 1 2" xfId="213"/>
    <cellStyle name="强调文字颜色 2" xfId="214"/>
    <cellStyle name="强调文字颜色 2 2" xfId="215"/>
    <cellStyle name="强调文字颜色 3" xfId="216"/>
    <cellStyle name="强调文字颜色 3 2" xfId="217"/>
    <cellStyle name="强调文字颜色 4" xfId="218"/>
    <cellStyle name="强调文字颜色 4 2" xfId="219"/>
    <cellStyle name="强调文字颜色 5" xfId="220"/>
    <cellStyle name="强调文字颜色 5 2" xfId="221"/>
    <cellStyle name="强调文字颜色 6" xfId="222"/>
    <cellStyle name="强调文字颜色 6 2" xfId="223"/>
    <cellStyle name="日期" xfId="224"/>
    <cellStyle name="商品名称" xfId="225"/>
    <cellStyle name="适中" xfId="226"/>
    <cellStyle name="适中 2" xfId="227"/>
    <cellStyle name="输出" xfId="228"/>
    <cellStyle name="输出 2" xfId="229"/>
    <cellStyle name="输入" xfId="230"/>
    <cellStyle name="输入 2" xfId="231"/>
    <cellStyle name="数量" xfId="232"/>
    <cellStyle name="样式 1" xfId="233"/>
    <cellStyle name="昗弨_Pacific Region P&amp;L" xfId="234"/>
    <cellStyle name="寘嬫愗傝 [0.00]_Region Orders (2)" xfId="235"/>
    <cellStyle name="寘嬫愗傝_Region Orders (2)" xfId="236"/>
    <cellStyle name="注释" xfId="237"/>
    <cellStyle name="注释 2" xfId="238"/>
    <cellStyle name="注释 3" xfId="2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D5" sqref="D5:D17"/>
    </sheetView>
  </sheetViews>
  <sheetFormatPr defaultColWidth="9.00390625" defaultRowHeight="13.5"/>
  <cols>
    <col min="1" max="1" width="28.25390625" style="0" customWidth="1"/>
    <col min="2" max="2" width="18.875" style="0" customWidth="1"/>
    <col min="3" max="3" width="23.375" style="0" customWidth="1"/>
    <col min="4" max="4" width="11.75390625" style="0" customWidth="1"/>
    <col min="5" max="5" width="20.875" style="0" customWidth="1"/>
    <col min="6" max="6" width="23.75390625" style="0" customWidth="1"/>
  </cols>
  <sheetData>
    <row r="1" spans="1:3" ht="22.5">
      <c r="A1" s="1" t="s">
        <v>0</v>
      </c>
      <c r="C1" s="2" t="s">
        <v>1</v>
      </c>
    </row>
    <row r="2" spans="1:6" ht="18.75">
      <c r="A2" s="82" t="s">
        <v>2</v>
      </c>
      <c r="B2" s="83"/>
      <c r="C2" s="3"/>
      <c r="D2" s="3"/>
      <c r="E2" s="81" t="s">
        <v>3</v>
      </c>
      <c r="F2" s="81"/>
    </row>
    <row r="3" spans="1:6" ht="21" customHeight="1">
      <c r="A3" s="78" t="s">
        <v>4</v>
      </c>
      <c r="B3" s="79"/>
      <c r="C3" s="78" t="s">
        <v>5</v>
      </c>
      <c r="D3" s="80"/>
      <c r="E3" s="80"/>
      <c r="F3" s="79"/>
    </row>
    <row r="4" spans="1:6" ht="13.5">
      <c r="A4" s="4" t="s">
        <v>6</v>
      </c>
      <c r="B4" s="4" t="s">
        <v>7</v>
      </c>
      <c r="C4" s="4" t="s">
        <v>6</v>
      </c>
      <c r="D4" s="4" t="s">
        <v>8</v>
      </c>
      <c r="E4" s="5" t="s">
        <v>9</v>
      </c>
      <c r="F4" s="5" t="s">
        <v>10</v>
      </c>
    </row>
    <row r="5" spans="1:6" ht="33.75" customHeight="1">
      <c r="A5" s="6" t="s">
        <v>11</v>
      </c>
      <c r="B5" s="4">
        <f>B6+B7</f>
        <v>678.84</v>
      </c>
      <c r="C5" s="4" t="s">
        <v>12</v>
      </c>
      <c r="D5" s="4">
        <f>E5+F5</f>
        <v>678.84</v>
      </c>
      <c r="E5" s="4">
        <f>E6+E12+E13+E14</f>
        <v>678.84</v>
      </c>
      <c r="F5" s="4"/>
    </row>
    <row r="6" spans="1:6" ht="33.75" customHeight="1">
      <c r="A6" s="7" t="s">
        <v>13</v>
      </c>
      <c r="B6" s="8">
        <f>'表七部门收入总表'!C24</f>
        <v>678.84</v>
      </c>
      <c r="C6" s="7" t="s">
        <v>14</v>
      </c>
      <c r="D6" s="4">
        <f aca="true" t="shared" si="0" ref="D6:D17">E6+F6</f>
        <v>610.4100000000001</v>
      </c>
      <c r="E6" s="4">
        <f>'表七部门收入总表'!E5</f>
        <v>610.4100000000001</v>
      </c>
      <c r="F6" s="4"/>
    </row>
    <row r="7" spans="1:6" ht="33.75" customHeight="1">
      <c r="A7" s="7" t="s">
        <v>15</v>
      </c>
      <c r="B7" s="8">
        <v>0</v>
      </c>
      <c r="C7" s="7" t="s">
        <v>16</v>
      </c>
      <c r="D7" s="4">
        <f t="shared" si="0"/>
        <v>0</v>
      </c>
      <c r="E7" s="4">
        <v>0</v>
      </c>
      <c r="F7" s="4"/>
    </row>
    <row r="8" spans="1:6" ht="33.75" customHeight="1">
      <c r="A8" s="7"/>
      <c r="B8" s="8"/>
      <c r="C8" s="7" t="s">
        <v>17</v>
      </c>
      <c r="D8" s="4">
        <f t="shared" si="0"/>
        <v>0</v>
      </c>
      <c r="E8" s="4">
        <v>0</v>
      </c>
      <c r="F8" s="4"/>
    </row>
    <row r="9" spans="1:6" ht="33.75" customHeight="1">
      <c r="A9" s="7" t="s">
        <v>18</v>
      </c>
      <c r="B9" s="8">
        <f>B10+B11</f>
        <v>0</v>
      </c>
      <c r="C9" s="7" t="s">
        <v>19</v>
      </c>
      <c r="D9" s="4">
        <f t="shared" si="0"/>
        <v>0</v>
      </c>
      <c r="E9" s="4">
        <v>0</v>
      </c>
      <c r="F9" s="4"/>
    </row>
    <row r="10" spans="1:6" ht="33.75" customHeight="1">
      <c r="A10" s="7" t="s">
        <v>13</v>
      </c>
      <c r="B10" s="8">
        <v>0</v>
      </c>
      <c r="C10" s="7" t="s">
        <v>20</v>
      </c>
      <c r="D10" s="4">
        <f t="shared" si="0"/>
        <v>0</v>
      </c>
      <c r="E10" s="4">
        <v>0</v>
      </c>
      <c r="F10" s="4"/>
    </row>
    <row r="11" spans="1:6" ht="33.75" customHeight="1">
      <c r="A11" s="7" t="s">
        <v>15</v>
      </c>
      <c r="B11" s="8">
        <v>0</v>
      </c>
      <c r="C11" s="7" t="s">
        <v>21</v>
      </c>
      <c r="D11" s="4">
        <f t="shared" si="0"/>
        <v>0</v>
      </c>
      <c r="E11" s="4">
        <v>0</v>
      </c>
      <c r="F11" s="4"/>
    </row>
    <row r="12" spans="1:6" ht="33.75" customHeight="1">
      <c r="A12" s="8"/>
      <c r="B12" s="8"/>
      <c r="C12" s="7" t="s">
        <v>22</v>
      </c>
      <c r="D12" s="4">
        <f t="shared" si="0"/>
        <v>31.3</v>
      </c>
      <c r="E12" s="4">
        <f>'表七部门收入总表'!E9</f>
        <v>31.3</v>
      </c>
      <c r="F12" s="4"/>
    </row>
    <row r="13" spans="1:6" ht="33.75" customHeight="1">
      <c r="A13" s="8"/>
      <c r="B13" s="8"/>
      <c r="C13" s="123" t="s">
        <v>187</v>
      </c>
      <c r="D13" s="4">
        <f t="shared" si="0"/>
        <v>17.37</v>
      </c>
      <c r="E13" s="4">
        <f>'表七部门收入总表'!E16</f>
        <v>17.37</v>
      </c>
      <c r="F13" s="4"/>
    </row>
    <row r="14" spans="1:6" ht="33.75" customHeight="1">
      <c r="A14" s="8"/>
      <c r="B14" s="8"/>
      <c r="C14" s="7" t="s">
        <v>23</v>
      </c>
      <c r="D14" s="4">
        <f t="shared" si="0"/>
        <v>19.76</v>
      </c>
      <c r="E14" s="4">
        <f>'表七部门收入总表'!E21</f>
        <v>19.76</v>
      </c>
      <c r="F14" s="4"/>
    </row>
    <row r="15" spans="1:6" ht="33.75" customHeight="1">
      <c r="A15" s="8"/>
      <c r="B15" s="8"/>
      <c r="C15" s="7" t="s">
        <v>24</v>
      </c>
      <c r="D15" s="4">
        <f t="shared" si="0"/>
        <v>0</v>
      </c>
      <c r="E15" s="4">
        <v>0</v>
      </c>
      <c r="F15" s="4"/>
    </row>
    <row r="16" spans="1:6" ht="33.75" customHeight="1">
      <c r="A16" s="8"/>
      <c r="B16" s="8"/>
      <c r="C16" s="8"/>
      <c r="D16" s="4">
        <f t="shared" si="0"/>
        <v>0</v>
      </c>
      <c r="E16" s="4"/>
      <c r="F16" s="4"/>
    </row>
    <row r="17" spans="1:6" ht="33.75" customHeight="1">
      <c r="A17" s="8" t="s">
        <v>25</v>
      </c>
      <c r="B17" s="8">
        <f>B5+B9</f>
        <v>678.84</v>
      </c>
      <c r="C17" s="8" t="s">
        <v>26</v>
      </c>
      <c r="D17" s="4">
        <f t="shared" si="0"/>
        <v>678.84</v>
      </c>
      <c r="E17" s="4">
        <f>E5+E15</f>
        <v>678.84</v>
      </c>
      <c r="F17" s="4"/>
    </row>
    <row r="18" ht="22.5">
      <c r="A18" s="2"/>
    </row>
  </sheetData>
  <sheetProtection/>
  <mergeCells count="4">
    <mergeCell ref="A3:B3"/>
    <mergeCell ref="C3:F3"/>
    <mergeCell ref="E2:F2"/>
    <mergeCell ref="A2:B2"/>
  </mergeCells>
  <printOptions/>
  <pageMargins left="0.6993055555555556" right="0.6993055555555556" top="0.75" bottom="0.75" header="0.29930555555555555" footer="0.29930555555555555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3">
      <selection activeCell="E20" sqref="E20"/>
    </sheetView>
  </sheetViews>
  <sheetFormatPr defaultColWidth="9.00390625" defaultRowHeight="13.5"/>
  <cols>
    <col min="1" max="1" width="19.75390625" style="0" customWidth="1"/>
    <col min="2" max="2" width="24.00390625" style="0" customWidth="1"/>
    <col min="3" max="3" width="14.00390625" style="0" customWidth="1"/>
    <col min="4" max="4" width="12.625" style="0" customWidth="1"/>
    <col min="5" max="5" width="11.50390625" style="0" customWidth="1"/>
    <col min="6" max="6" width="12.00390625" style="0" customWidth="1"/>
  </cols>
  <sheetData>
    <row r="1" spans="1:6" ht="36" customHeight="1">
      <c r="A1" s="1" t="s">
        <v>0</v>
      </c>
      <c r="B1" s="9"/>
      <c r="C1" s="10" t="s">
        <v>27</v>
      </c>
      <c r="D1" s="9"/>
      <c r="E1" s="9"/>
      <c r="F1" s="9"/>
    </row>
    <row r="2" spans="1:6" ht="16.5" customHeight="1">
      <c r="A2" s="86" t="s">
        <v>28</v>
      </c>
      <c r="B2" s="87"/>
      <c r="C2" s="87"/>
      <c r="D2" s="87"/>
      <c r="E2" s="87"/>
      <c r="F2" s="87"/>
    </row>
    <row r="3" spans="1:6" ht="45" customHeight="1">
      <c r="A3" s="88" t="s">
        <v>29</v>
      </c>
      <c r="B3" s="88"/>
      <c r="C3" s="88" t="s">
        <v>30</v>
      </c>
      <c r="D3" s="88"/>
      <c r="E3" s="88"/>
      <c r="F3" s="88" t="s">
        <v>31</v>
      </c>
    </row>
    <row r="4" spans="1:6" ht="45" customHeight="1">
      <c r="A4" s="4" t="s">
        <v>32</v>
      </c>
      <c r="B4" s="4" t="s">
        <v>33</v>
      </c>
      <c r="C4" s="4" t="s">
        <v>34</v>
      </c>
      <c r="D4" s="4" t="s">
        <v>35</v>
      </c>
      <c r="E4" s="4" t="s">
        <v>36</v>
      </c>
      <c r="F4" s="88"/>
    </row>
    <row r="5" spans="1:6" ht="45" customHeight="1">
      <c r="A5" s="4">
        <v>201</v>
      </c>
      <c r="B5" s="4" t="s">
        <v>37</v>
      </c>
      <c r="C5" s="11">
        <f>D5+E5</f>
        <v>610.4100000000001</v>
      </c>
      <c r="D5" s="12">
        <f>D6</f>
        <v>231.36</v>
      </c>
      <c r="E5" s="13">
        <v>379.05</v>
      </c>
      <c r="F5" s="4"/>
    </row>
    <row r="6" spans="1:6" ht="45" customHeight="1">
      <c r="A6" s="4">
        <v>20136</v>
      </c>
      <c r="B6" s="4" t="s">
        <v>38</v>
      </c>
      <c r="C6" s="14">
        <f>C7</f>
        <v>231.36</v>
      </c>
      <c r="D6" s="14">
        <f>D7</f>
        <v>231.36</v>
      </c>
      <c r="E6" s="12">
        <v>0</v>
      </c>
      <c r="F6" s="4"/>
    </row>
    <row r="7" spans="1:6" ht="45" customHeight="1">
      <c r="A7" s="4">
        <v>2013601</v>
      </c>
      <c r="B7" s="4" t="s">
        <v>39</v>
      </c>
      <c r="C7" s="15">
        <v>231.36</v>
      </c>
      <c r="D7" s="15">
        <v>231.36</v>
      </c>
      <c r="E7" s="12">
        <v>0</v>
      </c>
      <c r="F7" s="4"/>
    </row>
    <row r="8" spans="1:6" ht="45" customHeight="1">
      <c r="A8" s="4">
        <v>2013699</v>
      </c>
      <c r="B8" s="4" t="s">
        <v>38</v>
      </c>
      <c r="C8" s="12">
        <f>D8+E8</f>
        <v>379.05</v>
      </c>
      <c r="D8" s="12">
        <v>0</v>
      </c>
      <c r="E8" s="13">
        <v>379.05</v>
      </c>
      <c r="F8" s="4"/>
    </row>
    <row r="9" spans="1:6" ht="45" customHeight="1">
      <c r="A9" s="4">
        <v>208</v>
      </c>
      <c r="B9" s="4" t="s">
        <v>40</v>
      </c>
      <c r="C9" s="12">
        <f>D9+E9</f>
        <v>31.3</v>
      </c>
      <c r="D9" s="12">
        <f>D10+D12</f>
        <v>31.3</v>
      </c>
      <c r="E9" s="12">
        <f>E10+E12</f>
        <v>0</v>
      </c>
      <c r="F9" s="4"/>
    </row>
    <row r="10" spans="1:6" ht="45" customHeight="1">
      <c r="A10" s="16">
        <v>20826</v>
      </c>
      <c r="B10" s="4" t="s">
        <v>41</v>
      </c>
      <c r="C10" s="12">
        <f>D10+E10</f>
        <v>29.95</v>
      </c>
      <c r="D10" s="12">
        <f>D11</f>
        <v>29.95</v>
      </c>
      <c r="E10" s="12">
        <v>0</v>
      </c>
      <c r="F10" s="4"/>
    </row>
    <row r="11" spans="1:6" ht="45" customHeight="1">
      <c r="A11" s="16">
        <v>2082699</v>
      </c>
      <c r="B11" s="4" t="s">
        <v>42</v>
      </c>
      <c r="C11" s="17">
        <v>29.95</v>
      </c>
      <c r="D11" s="17">
        <v>29.95</v>
      </c>
      <c r="E11" s="12">
        <v>0</v>
      </c>
      <c r="F11" s="4"/>
    </row>
    <row r="12" spans="1:6" ht="45" customHeight="1">
      <c r="A12" s="4">
        <v>20827</v>
      </c>
      <c r="B12" s="4" t="s">
        <v>43</v>
      </c>
      <c r="C12" s="12">
        <f>D12+E12</f>
        <v>1.35</v>
      </c>
      <c r="D12" s="12">
        <f>D13+D14+D15</f>
        <v>1.35</v>
      </c>
      <c r="E12" s="12">
        <f>E13+E14+E15</f>
        <v>0</v>
      </c>
      <c r="F12" s="4"/>
    </row>
    <row r="13" spans="1:6" ht="45" customHeight="1">
      <c r="A13" s="4">
        <v>2082701</v>
      </c>
      <c r="B13" s="4" t="s">
        <v>44</v>
      </c>
      <c r="C13" s="12">
        <f>D13+E13</f>
        <v>0</v>
      </c>
      <c r="D13" s="12">
        <v>0</v>
      </c>
      <c r="E13" s="12">
        <v>0</v>
      </c>
      <c r="F13" s="4"/>
    </row>
    <row r="14" spans="1:6" ht="45" customHeight="1">
      <c r="A14" s="4">
        <v>2082702</v>
      </c>
      <c r="B14" s="4" t="s">
        <v>45</v>
      </c>
      <c r="C14" s="18">
        <v>0.3</v>
      </c>
      <c r="D14" s="18">
        <v>0.3</v>
      </c>
      <c r="E14" s="12">
        <v>0</v>
      </c>
      <c r="F14" s="4"/>
    </row>
    <row r="15" spans="1:6" ht="45" customHeight="1">
      <c r="A15" s="4">
        <v>2082703</v>
      </c>
      <c r="B15" s="4" t="s">
        <v>46</v>
      </c>
      <c r="C15" s="12">
        <f aca="true" t="shared" si="0" ref="C15:C24">D15+E15</f>
        <v>1.05</v>
      </c>
      <c r="D15" s="12">
        <v>1.05</v>
      </c>
      <c r="E15" s="12">
        <v>0</v>
      </c>
      <c r="F15" s="4"/>
    </row>
    <row r="16" spans="1:6" ht="45" customHeight="1">
      <c r="A16" s="4">
        <v>210</v>
      </c>
      <c r="B16" s="4" t="s">
        <v>47</v>
      </c>
      <c r="C16" s="12">
        <f t="shared" si="0"/>
        <v>17.37</v>
      </c>
      <c r="D16" s="12">
        <f>D17+D19</f>
        <v>17.37</v>
      </c>
      <c r="E16" s="12">
        <f>E17</f>
        <v>0</v>
      </c>
      <c r="F16" s="4"/>
    </row>
    <row r="17" spans="1:6" ht="45" customHeight="1">
      <c r="A17" s="4">
        <v>21011</v>
      </c>
      <c r="B17" s="19" t="s">
        <v>48</v>
      </c>
      <c r="C17" s="12">
        <f t="shared" si="0"/>
        <v>5.39</v>
      </c>
      <c r="D17" s="12">
        <v>5.39</v>
      </c>
      <c r="E17" s="12">
        <f>E18</f>
        <v>0</v>
      </c>
      <c r="F17" s="4"/>
    </row>
    <row r="18" spans="1:6" ht="45" customHeight="1">
      <c r="A18" s="4">
        <v>2101103</v>
      </c>
      <c r="B18" s="20" t="s">
        <v>49</v>
      </c>
      <c r="C18" s="12">
        <f t="shared" si="0"/>
        <v>5.39</v>
      </c>
      <c r="D18" s="21">
        <v>5.39</v>
      </c>
      <c r="E18" s="12">
        <v>0</v>
      </c>
      <c r="F18" s="4"/>
    </row>
    <row r="19" spans="1:6" ht="45" customHeight="1">
      <c r="A19" s="4">
        <v>21012</v>
      </c>
      <c r="B19" s="4" t="s">
        <v>50</v>
      </c>
      <c r="C19" s="12">
        <f t="shared" si="0"/>
        <v>11.98</v>
      </c>
      <c r="D19" s="22">
        <v>11.98</v>
      </c>
      <c r="E19" s="12">
        <f>E20</f>
        <v>0</v>
      </c>
      <c r="F19" s="4"/>
    </row>
    <row r="20" spans="1:6" ht="45" customHeight="1">
      <c r="A20" s="4">
        <v>2101201</v>
      </c>
      <c r="B20" s="4" t="s">
        <v>51</v>
      </c>
      <c r="C20" s="12">
        <f t="shared" si="0"/>
        <v>11.98</v>
      </c>
      <c r="D20" s="23">
        <v>11.98</v>
      </c>
      <c r="E20" s="12">
        <f>E21+E22</f>
        <v>0</v>
      </c>
      <c r="F20" s="4"/>
    </row>
    <row r="21" spans="1:6" ht="45" customHeight="1">
      <c r="A21" s="4">
        <v>221</v>
      </c>
      <c r="B21" s="4" t="s">
        <v>52</v>
      </c>
      <c r="C21" s="12">
        <f t="shared" si="0"/>
        <v>19.76</v>
      </c>
      <c r="D21" s="24">
        <v>19.76</v>
      </c>
      <c r="E21" s="12">
        <v>0</v>
      </c>
      <c r="F21" s="4"/>
    </row>
    <row r="22" spans="1:6" ht="45" customHeight="1">
      <c r="A22" s="4">
        <v>22102</v>
      </c>
      <c r="B22" s="4" t="s">
        <v>53</v>
      </c>
      <c r="C22" s="12">
        <f t="shared" si="0"/>
        <v>19.76</v>
      </c>
      <c r="D22" s="25">
        <v>19.76</v>
      </c>
      <c r="E22" s="12">
        <v>0</v>
      </c>
      <c r="F22" s="4"/>
    </row>
    <row r="23" spans="1:6" ht="45" customHeight="1">
      <c r="A23" s="4">
        <v>2210201</v>
      </c>
      <c r="B23" s="26" t="s">
        <v>54</v>
      </c>
      <c r="C23" s="27">
        <f t="shared" si="0"/>
        <v>19.76</v>
      </c>
      <c r="D23" s="28">
        <v>19.76</v>
      </c>
      <c r="E23" s="12">
        <v>0</v>
      </c>
      <c r="F23" s="4"/>
    </row>
    <row r="24" spans="1:6" ht="45" customHeight="1">
      <c r="A24" s="19" t="s">
        <v>8</v>
      </c>
      <c r="B24" s="4" t="s">
        <v>55</v>
      </c>
      <c r="C24" s="124">
        <f t="shared" si="0"/>
        <v>678.84</v>
      </c>
      <c r="D24" s="29">
        <f>D7+D9+D16+D21</f>
        <v>299.79</v>
      </c>
      <c r="E24" s="12">
        <f>E5+E9+E16+E19</f>
        <v>379.05</v>
      </c>
      <c r="F24" s="4"/>
    </row>
    <row r="25" spans="1:6" ht="13.5" customHeight="1">
      <c r="A25" s="84" t="s">
        <v>56</v>
      </c>
      <c r="B25" s="85"/>
      <c r="C25" s="85"/>
      <c r="D25" s="85"/>
      <c r="E25" s="85"/>
      <c r="F25" s="85"/>
    </row>
  </sheetData>
  <sheetProtection/>
  <mergeCells count="5">
    <mergeCell ref="A25:F25"/>
    <mergeCell ref="A2:F2"/>
    <mergeCell ref="A3:B3"/>
    <mergeCell ref="C3:E3"/>
    <mergeCell ref="F3:F4"/>
  </mergeCells>
  <printOptions/>
  <pageMargins left="0.6993055555555556" right="0.6993055555555556" top="0.75" bottom="0.75" header="0.29930555555555555" footer="0.2993055555555555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33">
      <selection activeCell="I45" sqref="I45"/>
    </sheetView>
  </sheetViews>
  <sheetFormatPr defaultColWidth="9.00390625" defaultRowHeight="13.5"/>
  <sheetData>
    <row r="1" spans="1:11" ht="22.5">
      <c r="A1" s="31" t="s">
        <v>0</v>
      </c>
      <c r="B1" s="31"/>
      <c r="C1" s="31"/>
      <c r="D1" s="31"/>
      <c r="E1" s="31"/>
      <c r="F1" s="31"/>
      <c r="G1" s="32" t="s">
        <v>57</v>
      </c>
      <c r="H1" s="32"/>
      <c r="I1" s="32"/>
      <c r="J1" s="32"/>
      <c r="K1" s="32"/>
    </row>
    <row r="2" spans="2:11" ht="13.5">
      <c r="B2" s="33"/>
      <c r="F2" s="33"/>
      <c r="J2" s="87" t="s">
        <v>3</v>
      </c>
      <c r="K2" s="87"/>
    </row>
    <row r="3" spans="1:11" ht="36" customHeight="1">
      <c r="A3" s="89" t="s">
        <v>58</v>
      </c>
      <c r="B3" s="89"/>
      <c r="C3" s="89"/>
      <c r="D3" s="89"/>
      <c r="E3" s="90" t="s">
        <v>59</v>
      </c>
      <c r="F3" s="91"/>
      <c r="G3" s="91"/>
      <c r="H3" s="91"/>
      <c r="I3" s="91"/>
      <c r="J3" s="91"/>
      <c r="K3" s="92"/>
    </row>
    <row r="4" spans="1:11" ht="36" customHeight="1">
      <c r="A4" s="89" t="s">
        <v>32</v>
      </c>
      <c r="B4" s="89"/>
      <c r="C4" s="89" t="s">
        <v>33</v>
      </c>
      <c r="D4" s="89" t="s">
        <v>8</v>
      </c>
      <c r="E4" s="93" t="s">
        <v>32</v>
      </c>
      <c r="F4" s="94"/>
      <c r="G4" s="88" t="s">
        <v>33</v>
      </c>
      <c r="H4" s="88" t="s">
        <v>60</v>
      </c>
      <c r="I4" s="88"/>
      <c r="J4" s="88"/>
      <c r="K4" s="88" t="s">
        <v>31</v>
      </c>
    </row>
    <row r="5" spans="1:11" ht="36" customHeight="1">
      <c r="A5" s="36" t="s">
        <v>61</v>
      </c>
      <c r="B5" s="34" t="s">
        <v>62</v>
      </c>
      <c r="C5" s="89"/>
      <c r="D5" s="89"/>
      <c r="E5" s="36" t="s">
        <v>61</v>
      </c>
      <c r="F5" s="35" t="s">
        <v>62</v>
      </c>
      <c r="G5" s="88"/>
      <c r="H5" s="4" t="s">
        <v>8</v>
      </c>
      <c r="I5" s="4" t="s">
        <v>63</v>
      </c>
      <c r="J5" s="4" t="s">
        <v>64</v>
      </c>
      <c r="K5" s="88"/>
    </row>
    <row r="6" spans="1:11" ht="36" customHeight="1">
      <c r="A6" s="37">
        <v>501</v>
      </c>
      <c r="B6" s="38"/>
      <c r="C6" s="4" t="s">
        <v>65</v>
      </c>
      <c r="D6" s="39">
        <f>D7+D10+D14+D15</f>
        <v>261.24</v>
      </c>
      <c r="E6" s="4">
        <v>301</v>
      </c>
      <c r="F6" s="4"/>
      <c r="G6" s="4" t="s">
        <v>66</v>
      </c>
      <c r="H6" s="39">
        <f aca="true" t="shared" si="0" ref="H6:H31">I6+J6</f>
        <v>261.23999999999995</v>
      </c>
      <c r="I6" s="39">
        <f>SUM(I7:I17)</f>
        <v>261.23999999999995</v>
      </c>
      <c r="J6" s="39"/>
      <c r="K6" s="39"/>
    </row>
    <row r="7" spans="1:11" ht="36" customHeight="1">
      <c r="A7" s="105"/>
      <c r="B7" s="106" t="s">
        <v>67</v>
      </c>
      <c r="C7" s="88" t="s">
        <v>68</v>
      </c>
      <c r="D7" s="107">
        <f>H7+H8+H9</f>
        <v>179.59</v>
      </c>
      <c r="E7" s="95"/>
      <c r="F7" s="38" t="s">
        <v>69</v>
      </c>
      <c r="G7" s="4" t="s">
        <v>70</v>
      </c>
      <c r="H7" s="39">
        <f t="shared" si="0"/>
        <v>40.11</v>
      </c>
      <c r="I7" s="40">
        <v>40.11</v>
      </c>
      <c r="J7" s="39"/>
      <c r="K7" s="39"/>
    </row>
    <row r="8" spans="1:11" ht="36" customHeight="1">
      <c r="A8" s="105"/>
      <c r="B8" s="106"/>
      <c r="C8" s="88"/>
      <c r="D8" s="88"/>
      <c r="E8" s="96"/>
      <c r="F8" s="38" t="s">
        <v>71</v>
      </c>
      <c r="G8" s="4" t="s">
        <v>72</v>
      </c>
      <c r="H8" s="39">
        <f t="shared" si="0"/>
        <v>127.36</v>
      </c>
      <c r="I8" s="41">
        <v>127.36</v>
      </c>
      <c r="J8" s="39"/>
      <c r="K8" s="39"/>
    </row>
    <row r="9" spans="1:11" ht="36" customHeight="1">
      <c r="A9" s="105"/>
      <c r="B9" s="106"/>
      <c r="C9" s="88"/>
      <c r="D9" s="88"/>
      <c r="E9" s="97"/>
      <c r="F9" s="38" t="s">
        <v>73</v>
      </c>
      <c r="G9" s="4" t="s">
        <v>74</v>
      </c>
      <c r="H9" s="39">
        <f t="shared" si="0"/>
        <v>12.12</v>
      </c>
      <c r="I9" s="42">
        <v>12.12</v>
      </c>
      <c r="J9" s="39"/>
      <c r="K9" s="39"/>
    </row>
    <row r="10" spans="1:11" ht="36" customHeight="1">
      <c r="A10" s="98"/>
      <c r="B10" s="101" t="s">
        <v>71</v>
      </c>
      <c r="C10" s="95" t="s">
        <v>75</v>
      </c>
      <c r="D10" s="104">
        <f>H10+H11+H12+H13</f>
        <v>48.67</v>
      </c>
      <c r="E10" s="95"/>
      <c r="F10" s="38" t="s">
        <v>76</v>
      </c>
      <c r="G10" s="4" t="s">
        <v>77</v>
      </c>
      <c r="H10" s="39">
        <f t="shared" si="0"/>
        <v>1.35</v>
      </c>
      <c r="I10" s="39">
        <v>1.35</v>
      </c>
      <c r="J10" s="39"/>
      <c r="K10" s="39"/>
    </row>
    <row r="11" spans="1:11" ht="36" customHeight="1">
      <c r="A11" s="99"/>
      <c r="B11" s="102"/>
      <c r="C11" s="96"/>
      <c r="D11" s="96"/>
      <c r="E11" s="96"/>
      <c r="F11" s="38" t="s">
        <v>78</v>
      </c>
      <c r="G11" s="4" t="s">
        <v>79</v>
      </c>
      <c r="H11" s="39">
        <f t="shared" si="0"/>
        <v>29.95</v>
      </c>
      <c r="I11" s="43">
        <v>29.95</v>
      </c>
      <c r="J11" s="39"/>
      <c r="K11" s="39"/>
    </row>
    <row r="12" spans="1:11" ht="36" customHeight="1">
      <c r="A12" s="99"/>
      <c r="B12" s="102"/>
      <c r="C12" s="96"/>
      <c r="D12" s="96"/>
      <c r="E12" s="96"/>
      <c r="F12" s="38" t="s">
        <v>80</v>
      </c>
      <c r="G12" s="4" t="s">
        <v>81</v>
      </c>
      <c r="H12" s="39">
        <f t="shared" si="0"/>
        <v>11.98</v>
      </c>
      <c r="I12" s="44">
        <v>11.98</v>
      </c>
      <c r="J12" s="39"/>
      <c r="K12" s="39"/>
    </row>
    <row r="13" spans="1:11" ht="36" customHeight="1">
      <c r="A13" s="100"/>
      <c r="B13" s="103"/>
      <c r="C13" s="97"/>
      <c r="D13" s="97"/>
      <c r="E13" s="97"/>
      <c r="F13" s="38" t="s">
        <v>82</v>
      </c>
      <c r="G13" s="4" t="s">
        <v>83</v>
      </c>
      <c r="H13" s="39">
        <f t="shared" si="0"/>
        <v>5.39</v>
      </c>
      <c r="I13" s="46">
        <v>5.39</v>
      </c>
      <c r="J13" s="39"/>
      <c r="K13" s="39"/>
    </row>
    <row r="14" spans="1:11" ht="36" customHeight="1">
      <c r="A14" s="37"/>
      <c r="B14" s="38" t="s">
        <v>73</v>
      </c>
      <c r="C14" s="4" t="s">
        <v>54</v>
      </c>
      <c r="D14" s="39">
        <f>H14</f>
        <v>19.76</v>
      </c>
      <c r="E14" s="4"/>
      <c r="F14" s="38" t="s">
        <v>84</v>
      </c>
      <c r="G14" s="4" t="s">
        <v>54</v>
      </c>
      <c r="H14" s="39">
        <f t="shared" si="0"/>
        <v>19.76</v>
      </c>
      <c r="I14" s="47">
        <v>19.76</v>
      </c>
      <c r="J14" s="39"/>
      <c r="K14" s="39"/>
    </row>
    <row r="15" spans="1:11" ht="36" customHeight="1">
      <c r="A15" s="98"/>
      <c r="B15" s="106" t="s">
        <v>85</v>
      </c>
      <c r="C15" s="111" t="s">
        <v>86</v>
      </c>
      <c r="D15" s="104">
        <f>H15+H16+H17</f>
        <v>13.219999999999999</v>
      </c>
      <c r="E15" s="95"/>
      <c r="F15" s="38" t="s">
        <v>85</v>
      </c>
      <c r="G15" s="4" t="s">
        <v>87</v>
      </c>
      <c r="H15" s="39">
        <f t="shared" si="0"/>
        <v>10.62</v>
      </c>
      <c r="I15" s="48">
        <v>10.62</v>
      </c>
      <c r="J15" s="39"/>
      <c r="K15" s="39"/>
    </row>
    <row r="16" spans="1:11" ht="36" customHeight="1">
      <c r="A16" s="99"/>
      <c r="B16" s="106"/>
      <c r="C16" s="112"/>
      <c r="D16" s="96"/>
      <c r="E16" s="96"/>
      <c r="F16" s="38" t="s">
        <v>85</v>
      </c>
      <c r="G16" s="4" t="s">
        <v>88</v>
      </c>
      <c r="H16" s="39">
        <f t="shared" si="0"/>
        <v>2.6</v>
      </c>
      <c r="I16" s="49">
        <v>2.6</v>
      </c>
      <c r="J16" s="39"/>
      <c r="K16" s="39"/>
    </row>
    <row r="17" spans="1:11" ht="36" customHeight="1">
      <c r="A17" s="100"/>
      <c r="B17" s="106"/>
      <c r="C17" s="113"/>
      <c r="D17" s="97"/>
      <c r="E17" s="97"/>
      <c r="F17" s="38" t="s">
        <v>85</v>
      </c>
      <c r="G17" s="4" t="s">
        <v>86</v>
      </c>
      <c r="H17" s="39">
        <f t="shared" si="0"/>
        <v>0</v>
      </c>
      <c r="I17" s="39">
        <v>0</v>
      </c>
      <c r="J17" s="39"/>
      <c r="K17" s="39"/>
    </row>
    <row r="18" spans="1:11" ht="36" customHeight="1">
      <c r="A18" s="51">
        <v>509</v>
      </c>
      <c r="B18" s="38"/>
      <c r="C18" s="4" t="s">
        <v>89</v>
      </c>
      <c r="D18" s="52">
        <f>D19+D25+D26</f>
        <v>0</v>
      </c>
      <c r="E18" s="4">
        <v>303</v>
      </c>
      <c r="F18" s="4"/>
      <c r="G18" s="4" t="s">
        <v>89</v>
      </c>
      <c r="H18" s="39">
        <f t="shared" si="0"/>
        <v>0</v>
      </c>
      <c r="I18" s="39">
        <v>0</v>
      </c>
      <c r="J18" s="39"/>
      <c r="K18" s="39"/>
    </row>
    <row r="19" spans="1:11" ht="36" customHeight="1">
      <c r="A19" s="108"/>
      <c r="B19" s="101" t="s">
        <v>67</v>
      </c>
      <c r="C19" s="95" t="s">
        <v>90</v>
      </c>
      <c r="D19" s="104">
        <f>H19+H20+H21+H22+H23+H24</f>
        <v>0</v>
      </c>
      <c r="E19" s="95"/>
      <c r="F19" s="38" t="s">
        <v>71</v>
      </c>
      <c r="G19" s="4" t="s">
        <v>91</v>
      </c>
      <c r="H19" s="39">
        <f t="shared" si="0"/>
        <v>0</v>
      </c>
      <c r="I19" s="39">
        <v>0</v>
      </c>
      <c r="J19" s="39"/>
      <c r="K19" s="39"/>
    </row>
    <row r="20" spans="1:11" ht="36" customHeight="1">
      <c r="A20" s="109"/>
      <c r="B20" s="102"/>
      <c r="C20" s="96"/>
      <c r="D20" s="96"/>
      <c r="E20" s="96"/>
      <c r="F20" s="38" t="s">
        <v>92</v>
      </c>
      <c r="G20" s="4" t="s">
        <v>93</v>
      </c>
      <c r="H20" s="39">
        <f t="shared" si="0"/>
        <v>0</v>
      </c>
      <c r="I20" s="39">
        <v>0</v>
      </c>
      <c r="J20" s="39"/>
      <c r="K20" s="39"/>
    </row>
    <row r="21" spans="1:11" ht="36" customHeight="1">
      <c r="A21" s="109"/>
      <c r="B21" s="102"/>
      <c r="C21" s="96"/>
      <c r="D21" s="96"/>
      <c r="E21" s="96"/>
      <c r="F21" s="38" t="s">
        <v>94</v>
      </c>
      <c r="G21" s="4" t="s">
        <v>95</v>
      </c>
      <c r="H21" s="39">
        <f t="shared" si="0"/>
        <v>0</v>
      </c>
      <c r="I21" s="39">
        <v>0</v>
      </c>
      <c r="J21" s="39"/>
      <c r="K21" s="39"/>
    </row>
    <row r="22" spans="1:11" ht="36" customHeight="1">
      <c r="A22" s="109"/>
      <c r="B22" s="102"/>
      <c r="C22" s="96"/>
      <c r="D22" s="96"/>
      <c r="E22" s="96"/>
      <c r="F22" s="38" t="s">
        <v>96</v>
      </c>
      <c r="G22" s="4" t="s">
        <v>97</v>
      </c>
      <c r="H22" s="39">
        <f t="shared" si="0"/>
        <v>0</v>
      </c>
      <c r="I22" s="39">
        <v>0</v>
      </c>
      <c r="J22" s="39"/>
      <c r="K22" s="39"/>
    </row>
    <row r="23" spans="1:11" ht="36" customHeight="1">
      <c r="A23" s="109"/>
      <c r="B23" s="102"/>
      <c r="C23" s="96"/>
      <c r="D23" s="96"/>
      <c r="E23" s="96"/>
      <c r="F23" s="38" t="s">
        <v>98</v>
      </c>
      <c r="G23" s="4" t="s">
        <v>99</v>
      </c>
      <c r="H23" s="39">
        <f t="shared" si="0"/>
        <v>0</v>
      </c>
      <c r="I23" s="39">
        <v>0</v>
      </c>
      <c r="J23" s="39"/>
      <c r="K23" s="39"/>
    </row>
    <row r="24" spans="1:11" ht="36" customHeight="1">
      <c r="A24" s="110"/>
      <c r="B24" s="103"/>
      <c r="C24" s="97"/>
      <c r="D24" s="97"/>
      <c r="E24" s="97"/>
      <c r="F24" s="38" t="s">
        <v>100</v>
      </c>
      <c r="G24" s="4" t="s">
        <v>101</v>
      </c>
      <c r="H24" s="39">
        <f t="shared" si="0"/>
        <v>0</v>
      </c>
      <c r="I24" s="39">
        <v>0</v>
      </c>
      <c r="J24" s="39"/>
      <c r="K24" s="39"/>
    </row>
    <row r="25" spans="1:11" ht="36" customHeight="1">
      <c r="A25" s="51"/>
      <c r="B25" s="38" t="s">
        <v>71</v>
      </c>
      <c r="C25" s="50" t="s">
        <v>102</v>
      </c>
      <c r="D25" s="52">
        <f>H25</f>
        <v>0</v>
      </c>
      <c r="E25" s="4"/>
      <c r="F25" s="38" t="s">
        <v>103</v>
      </c>
      <c r="G25" s="4" t="s">
        <v>102</v>
      </c>
      <c r="H25" s="39">
        <f t="shared" si="0"/>
        <v>0</v>
      </c>
      <c r="I25" s="39">
        <v>0</v>
      </c>
      <c r="J25" s="39"/>
      <c r="K25" s="39"/>
    </row>
    <row r="26" spans="1:11" ht="36" customHeight="1">
      <c r="A26" s="37"/>
      <c r="B26" s="38" t="s">
        <v>85</v>
      </c>
      <c r="C26" s="4" t="s">
        <v>104</v>
      </c>
      <c r="D26" s="39">
        <f>H26</f>
        <v>0</v>
      </c>
      <c r="E26" s="4"/>
      <c r="F26" s="38" t="s">
        <v>85</v>
      </c>
      <c r="G26" s="4" t="s">
        <v>105</v>
      </c>
      <c r="H26" s="39">
        <f t="shared" si="0"/>
        <v>0</v>
      </c>
      <c r="I26" s="4">
        <v>0</v>
      </c>
      <c r="J26" s="39"/>
      <c r="K26" s="39"/>
    </row>
    <row r="27" spans="1:11" ht="36" customHeight="1">
      <c r="A27" s="37" t="s">
        <v>106</v>
      </c>
      <c r="B27" s="38"/>
      <c r="C27" s="4" t="s">
        <v>107</v>
      </c>
      <c r="D27" s="39">
        <f>D28+D38+D39+D40+D41+D42+D43+D44</f>
        <v>38.55</v>
      </c>
      <c r="E27" s="4">
        <v>302</v>
      </c>
      <c r="F27" s="4"/>
      <c r="G27" s="4" t="s">
        <v>108</v>
      </c>
      <c r="H27" s="39">
        <f t="shared" si="0"/>
        <v>38.55</v>
      </c>
      <c r="I27" s="39"/>
      <c r="J27" s="39">
        <f>SUM(J28:J44)</f>
        <v>38.55</v>
      </c>
      <c r="K27" s="39"/>
    </row>
    <row r="28" spans="1:11" ht="36" customHeight="1">
      <c r="A28" s="98"/>
      <c r="B28" s="101" t="s">
        <v>67</v>
      </c>
      <c r="C28" s="95" t="s">
        <v>109</v>
      </c>
      <c r="D28" s="104">
        <f>H28+H29+H30+H31+H32+H33+H34+H35+H36+H37</f>
        <v>16.409999999999997</v>
      </c>
      <c r="E28" s="95"/>
      <c r="F28" s="38" t="s">
        <v>67</v>
      </c>
      <c r="G28" s="4" t="s">
        <v>110</v>
      </c>
      <c r="H28" s="39">
        <f t="shared" si="0"/>
        <v>2.75</v>
      </c>
      <c r="I28" s="39"/>
      <c r="J28" s="39">
        <v>2.75</v>
      </c>
      <c r="K28" s="39"/>
    </row>
    <row r="29" spans="1:11" ht="36" customHeight="1">
      <c r="A29" s="99"/>
      <c r="B29" s="102"/>
      <c r="C29" s="96"/>
      <c r="D29" s="96"/>
      <c r="E29" s="96"/>
      <c r="F29" s="38" t="s">
        <v>71</v>
      </c>
      <c r="G29" s="4" t="s">
        <v>111</v>
      </c>
      <c r="H29" s="39">
        <f t="shared" si="0"/>
        <v>0</v>
      </c>
      <c r="I29" s="39"/>
      <c r="J29" s="53">
        <v>0</v>
      </c>
      <c r="K29" s="39"/>
    </row>
    <row r="30" spans="1:11" ht="36" customHeight="1">
      <c r="A30" s="99"/>
      <c r="B30" s="102"/>
      <c r="C30" s="96"/>
      <c r="D30" s="96"/>
      <c r="E30" s="96"/>
      <c r="F30" s="38" t="s">
        <v>94</v>
      </c>
      <c r="G30" s="4" t="s">
        <v>112</v>
      </c>
      <c r="H30" s="39">
        <f t="shared" si="0"/>
        <v>0</v>
      </c>
      <c r="I30" s="39"/>
      <c r="J30" s="53">
        <v>0</v>
      </c>
      <c r="K30" s="39"/>
    </row>
    <row r="31" spans="1:11" ht="36" customHeight="1">
      <c r="A31" s="99"/>
      <c r="B31" s="102"/>
      <c r="C31" s="96"/>
      <c r="D31" s="96"/>
      <c r="E31" s="96"/>
      <c r="F31" s="38" t="s">
        <v>96</v>
      </c>
      <c r="G31" s="4" t="s">
        <v>113</v>
      </c>
      <c r="H31" s="39">
        <f t="shared" si="0"/>
        <v>0.65</v>
      </c>
      <c r="I31" s="39"/>
      <c r="J31" s="4">
        <v>0.65</v>
      </c>
      <c r="K31" s="39"/>
    </row>
    <row r="32" spans="1:10" ht="36" customHeight="1">
      <c r="A32" s="99"/>
      <c r="B32" s="102"/>
      <c r="C32" s="96"/>
      <c r="D32" s="96"/>
      <c r="E32" s="96"/>
      <c r="F32" s="38" t="s">
        <v>98</v>
      </c>
      <c r="G32" s="4" t="s">
        <v>114</v>
      </c>
      <c r="H32" s="39">
        <v>1.3</v>
      </c>
      <c r="I32" s="39"/>
      <c r="J32" s="4">
        <v>1.3</v>
      </c>
    </row>
    <row r="33" spans="1:11" ht="36" customHeight="1">
      <c r="A33" s="99"/>
      <c r="B33" s="102"/>
      <c r="C33" s="96"/>
      <c r="D33" s="96"/>
      <c r="E33" s="96"/>
      <c r="F33" s="38" t="s">
        <v>103</v>
      </c>
      <c r="G33" s="4" t="s">
        <v>115</v>
      </c>
      <c r="H33" s="39">
        <f aca="true" t="shared" si="1" ref="H33:H44">I33+J33</f>
        <v>0</v>
      </c>
      <c r="I33" s="39"/>
      <c r="J33" s="39">
        <v>0</v>
      </c>
      <c r="K33" s="39"/>
    </row>
    <row r="34" spans="1:11" ht="36" customHeight="1">
      <c r="A34" s="99"/>
      <c r="B34" s="102"/>
      <c r="C34" s="96"/>
      <c r="D34" s="96"/>
      <c r="E34" s="96"/>
      <c r="F34" s="38" t="s">
        <v>82</v>
      </c>
      <c r="G34" s="4" t="s">
        <v>116</v>
      </c>
      <c r="H34" s="39">
        <f t="shared" si="1"/>
        <v>8.04</v>
      </c>
      <c r="I34" s="39"/>
      <c r="J34" s="54">
        <v>8.04</v>
      </c>
      <c r="K34" s="39"/>
    </row>
    <row r="35" spans="1:11" ht="36" customHeight="1">
      <c r="A35" s="99"/>
      <c r="B35" s="102"/>
      <c r="C35" s="96"/>
      <c r="D35" s="96"/>
      <c r="E35" s="96"/>
      <c r="F35" s="38" t="s">
        <v>117</v>
      </c>
      <c r="G35" s="4" t="s">
        <v>118</v>
      </c>
      <c r="H35" s="39">
        <f t="shared" si="1"/>
        <v>3.59</v>
      </c>
      <c r="I35" s="39"/>
      <c r="J35" s="55">
        <v>3.59</v>
      </c>
      <c r="K35" s="39"/>
    </row>
    <row r="36" spans="1:11" ht="36" customHeight="1">
      <c r="A36" s="99"/>
      <c r="B36" s="102"/>
      <c r="C36" s="96"/>
      <c r="D36" s="96"/>
      <c r="E36" s="96"/>
      <c r="F36" s="38" t="s">
        <v>119</v>
      </c>
      <c r="G36" s="4" t="s">
        <v>120</v>
      </c>
      <c r="H36" s="39">
        <f t="shared" si="1"/>
        <v>0.08</v>
      </c>
      <c r="I36" s="39"/>
      <c r="J36" s="39">
        <v>0.08</v>
      </c>
      <c r="K36" s="39"/>
    </row>
    <row r="37" spans="1:11" ht="36" customHeight="1">
      <c r="A37" s="100"/>
      <c r="B37" s="103"/>
      <c r="C37" s="97"/>
      <c r="D37" s="97"/>
      <c r="E37" s="97"/>
      <c r="F37" s="38" t="s">
        <v>121</v>
      </c>
      <c r="G37" s="4" t="s">
        <v>122</v>
      </c>
      <c r="H37" s="39">
        <f t="shared" si="1"/>
        <v>0</v>
      </c>
      <c r="I37" s="39"/>
      <c r="J37" s="39">
        <v>0</v>
      </c>
      <c r="K37" s="39"/>
    </row>
    <row r="38" spans="1:11" ht="36" customHeight="1">
      <c r="A38" s="45"/>
      <c r="B38" s="38" t="s">
        <v>71</v>
      </c>
      <c r="C38" s="4" t="s">
        <v>123</v>
      </c>
      <c r="D38" s="56">
        <f aca="true" t="shared" si="2" ref="D38:D44">H38</f>
        <v>0</v>
      </c>
      <c r="E38" s="4"/>
      <c r="F38" s="38" t="s">
        <v>124</v>
      </c>
      <c r="G38" s="4" t="s">
        <v>123</v>
      </c>
      <c r="H38" s="39">
        <f t="shared" si="1"/>
        <v>0</v>
      </c>
      <c r="I38" s="39"/>
      <c r="J38" s="39">
        <v>0</v>
      </c>
      <c r="K38" s="39"/>
    </row>
    <row r="39" spans="1:11" ht="36" customHeight="1">
      <c r="A39" s="45"/>
      <c r="B39" s="38" t="s">
        <v>73</v>
      </c>
      <c r="C39" s="4" t="s">
        <v>125</v>
      </c>
      <c r="D39" s="56">
        <f t="shared" si="2"/>
        <v>2.89</v>
      </c>
      <c r="E39" s="4"/>
      <c r="F39" s="38" t="s">
        <v>126</v>
      </c>
      <c r="G39" s="4" t="s">
        <v>125</v>
      </c>
      <c r="H39" s="39">
        <f t="shared" si="1"/>
        <v>2.89</v>
      </c>
      <c r="I39" s="39"/>
      <c r="J39" s="57">
        <v>2.89</v>
      </c>
      <c r="K39" s="39"/>
    </row>
    <row r="40" spans="1:11" ht="36" customHeight="1">
      <c r="A40" s="45"/>
      <c r="B40" s="38" t="s">
        <v>92</v>
      </c>
      <c r="C40" s="4" t="s">
        <v>127</v>
      </c>
      <c r="D40" s="56">
        <f t="shared" si="2"/>
        <v>0</v>
      </c>
      <c r="E40" s="4"/>
      <c r="F40" s="38" t="s">
        <v>128</v>
      </c>
      <c r="G40" s="4" t="s">
        <v>129</v>
      </c>
      <c r="H40" s="39">
        <f t="shared" si="1"/>
        <v>0</v>
      </c>
      <c r="I40" s="39"/>
      <c r="J40" s="39">
        <v>0</v>
      </c>
      <c r="K40" s="39"/>
    </row>
    <row r="41" spans="1:11" ht="36" customHeight="1">
      <c r="A41" s="45"/>
      <c r="B41" s="38" t="s">
        <v>96</v>
      </c>
      <c r="C41" s="4" t="s">
        <v>130</v>
      </c>
      <c r="D41" s="56">
        <f t="shared" si="2"/>
        <v>1.56</v>
      </c>
      <c r="E41" s="4"/>
      <c r="F41" s="38" t="s">
        <v>131</v>
      </c>
      <c r="G41" s="4" t="s">
        <v>130</v>
      </c>
      <c r="H41" s="39">
        <f t="shared" si="1"/>
        <v>1.56</v>
      </c>
      <c r="I41" s="39"/>
      <c r="J41" s="58">
        <v>1.56</v>
      </c>
      <c r="K41" s="39"/>
    </row>
    <row r="42" spans="1:11" ht="36" customHeight="1">
      <c r="A42" s="45"/>
      <c r="B42" s="38" t="s">
        <v>103</v>
      </c>
      <c r="C42" s="4" t="s">
        <v>132</v>
      </c>
      <c r="D42" s="56">
        <f t="shared" si="2"/>
        <v>8.62</v>
      </c>
      <c r="E42" s="4"/>
      <c r="F42" s="38" t="s">
        <v>133</v>
      </c>
      <c r="G42" s="4" t="s">
        <v>132</v>
      </c>
      <c r="H42" s="39">
        <f t="shared" si="1"/>
        <v>8.62</v>
      </c>
      <c r="I42" s="39"/>
      <c r="J42" s="59">
        <v>8.62</v>
      </c>
      <c r="K42" s="39"/>
    </row>
    <row r="43" spans="1:11" ht="36" customHeight="1">
      <c r="A43" s="51"/>
      <c r="B43" s="38" t="s">
        <v>100</v>
      </c>
      <c r="C43" s="4" t="s">
        <v>134</v>
      </c>
      <c r="D43" s="39">
        <f t="shared" si="2"/>
        <v>3.43</v>
      </c>
      <c r="E43" s="4"/>
      <c r="F43" s="38" t="s">
        <v>84</v>
      </c>
      <c r="G43" s="4" t="s">
        <v>134</v>
      </c>
      <c r="H43" s="39">
        <f t="shared" si="1"/>
        <v>3.43</v>
      </c>
      <c r="I43" s="39"/>
      <c r="J43" s="60">
        <v>3.43</v>
      </c>
      <c r="K43" s="39"/>
    </row>
    <row r="44" spans="1:11" ht="36" customHeight="1">
      <c r="A44" s="51"/>
      <c r="B44" s="38" t="s">
        <v>85</v>
      </c>
      <c r="C44" s="4" t="s">
        <v>135</v>
      </c>
      <c r="D44" s="39">
        <f t="shared" si="2"/>
        <v>5.64</v>
      </c>
      <c r="E44" s="4"/>
      <c r="F44" s="38" t="s">
        <v>85</v>
      </c>
      <c r="G44" s="4" t="s">
        <v>135</v>
      </c>
      <c r="H44" s="39">
        <f t="shared" si="1"/>
        <v>5.64</v>
      </c>
      <c r="I44" s="39"/>
      <c r="J44" s="61">
        <v>5.64</v>
      </c>
      <c r="K44" s="39"/>
    </row>
    <row r="45" spans="1:11" ht="36" customHeight="1">
      <c r="A45" s="51"/>
      <c r="B45" s="88" t="s">
        <v>8</v>
      </c>
      <c r="C45" s="88"/>
      <c r="D45" s="39">
        <f>D6+D18+D27</f>
        <v>299.79</v>
      </c>
      <c r="E45" s="4"/>
      <c r="F45" s="4"/>
      <c r="G45" s="4" t="s">
        <v>8</v>
      </c>
      <c r="H45" s="39">
        <f>H6+H18+H27</f>
        <v>299.78999999999996</v>
      </c>
      <c r="I45" s="39">
        <f>I6+I18+I27</f>
        <v>261.23999999999995</v>
      </c>
      <c r="J45" s="39">
        <f>J6+J18+J27</f>
        <v>38.55</v>
      </c>
      <c r="K45" s="39"/>
    </row>
  </sheetData>
  <sheetProtection/>
  <mergeCells count="36">
    <mergeCell ref="E28:E37"/>
    <mergeCell ref="B45:C45"/>
    <mergeCell ref="A28:A37"/>
    <mergeCell ref="B28:B37"/>
    <mergeCell ref="C28:C37"/>
    <mergeCell ref="D28:D37"/>
    <mergeCell ref="E15:E17"/>
    <mergeCell ref="A19:A24"/>
    <mergeCell ref="B19:B24"/>
    <mergeCell ref="C19:C24"/>
    <mergeCell ref="D19:D24"/>
    <mergeCell ref="E19:E24"/>
    <mergeCell ref="A15:A17"/>
    <mergeCell ref="B15:B17"/>
    <mergeCell ref="C15:C17"/>
    <mergeCell ref="D15:D17"/>
    <mergeCell ref="E7:E9"/>
    <mergeCell ref="A10:A13"/>
    <mergeCell ref="B10:B13"/>
    <mergeCell ref="C10:C13"/>
    <mergeCell ref="D10:D13"/>
    <mergeCell ref="E10:E13"/>
    <mergeCell ref="A7:A9"/>
    <mergeCell ref="B7:B9"/>
    <mergeCell ref="C7:C9"/>
    <mergeCell ref="D7:D9"/>
    <mergeCell ref="J2:K2"/>
    <mergeCell ref="A3:D3"/>
    <mergeCell ref="E3:K3"/>
    <mergeCell ref="A4:B4"/>
    <mergeCell ref="C4:C5"/>
    <mergeCell ref="D4:D5"/>
    <mergeCell ref="E4:F4"/>
    <mergeCell ref="G4:G5"/>
    <mergeCell ref="H4:J4"/>
    <mergeCell ref="K4:K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"/>
  <sheetViews>
    <sheetView zoomScalePageLayoutView="0" workbookViewId="0" topLeftCell="A1">
      <selection activeCell="J9" sqref="J9"/>
    </sheetView>
  </sheetViews>
  <sheetFormatPr defaultColWidth="9.00390625" defaultRowHeight="13.5"/>
  <sheetData>
    <row r="1" spans="1:18" ht="30" customHeight="1">
      <c r="A1" s="114" t="s">
        <v>136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</row>
    <row r="2" spans="1:18" ht="20.25" customHeight="1">
      <c r="A2" s="62"/>
      <c r="B2" s="30"/>
      <c r="C2" s="30"/>
      <c r="D2" s="30"/>
      <c r="E2" s="30"/>
      <c r="F2" s="30"/>
      <c r="G2" s="62"/>
      <c r="H2" s="30"/>
      <c r="I2" s="30"/>
      <c r="J2" s="30"/>
      <c r="K2" s="30"/>
      <c r="L2" s="30"/>
      <c r="M2" s="30"/>
      <c r="N2" s="30"/>
      <c r="O2" s="30"/>
      <c r="P2" s="30"/>
      <c r="Q2" s="87" t="s">
        <v>3</v>
      </c>
      <c r="R2" s="87"/>
    </row>
    <row r="3" spans="1:18" ht="48.75" customHeight="1">
      <c r="A3" s="115" t="s">
        <v>137</v>
      </c>
      <c r="B3" s="115"/>
      <c r="C3" s="115"/>
      <c r="D3" s="115"/>
      <c r="E3" s="115"/>
      <c r="F3" s="115"/>
      <c r="G3" s="115" t="s">
        <v>138</v>
      </c>
      <c r="H3" s="115"/>
      <c r="I3" s="115"/>
      <c r="J3" s="115"/>
      <c r="K3" s="115"/>
      <c r="L3" s="115"/>
      <c r="M3" s="115" t="s">
        <v>30</v>
      </c>
      <c r="N3" s="115"/>
      <c r="O3" s="115"/>
      <c r="P3" s="115"/>
      <c r="Q3" s="115"/>
      <c r="R3" s="115"/>
    </row>
    <row r="4" spans="1:18" ht="48.75" customHeight="1">
      <c r="A4" s="116" t="s">
        <v>8</v>
      </c>
      <c r="B4" s="88" t="s">
        <v>139</v>
      </c>
      <c r="C4" s="116" t="s">
        <v>140</v>
      </c>
      <c r="D4" s="116"/>
      <c r="E4" s="116"/>
      <c r="F4" s="88" t="s">
        <v>130</v>
      </c>
      <c r="G4" s="116" t="s">
        <v>8</v>
      </c>
      <c r="H4" s="88" t="s">
        <v>139</v>
      </c>
      <c r="I4" s="116" t="s">
        <v>140</v>
      </c>
      <c r="J4" s="116"/>
      <c r="K4" s="116"/>
      <c r="L4" s="88" t="s">
        <v>130</v>
      </c>
      <c r="M4" s="116" t="s">
        <v>8</v>
      </c>
      <c r="N4" s="88" t="s">
        <v>139</v>
      </c>
      <c r="O4" s="116" t="s">
        <v>140</v>
      </c>
      <c r="P4" s="116"/>
      <c r="Q4" s="116"/>
      <c r="R4" s="88" t="s">
        <v>130</v>
      </c>
    </row>
    <row r="5" spans="1:18" ht="52.5" customHeight="1">
      <c r="A5" s="116"/>
      <c r="B5" s="88"/>
      <c r="C5" s="4" t="s">
        <v>34</v>
      </c>
      <c r="D5" s="4" t="s">
        <v>141</v>
      </c>
      <c r="E5" s="4" t="s">
        <v>142</v>
      </c>
      <c r="F5" s="88"/>
      <c r="G5" s="116"/>
      <c r="H5" s="88"/>
      <c r="I5" s="4" t="s">
        <v>34</v>
      </c>
      <c r="J5" s="4" t="s">
        <v>141</v>
      </c>
      <c r="K5" s="4" t="s">
        <v>142</v>
      </c>
      <c r="L5" s="88"/>
      <c r="M5" s="116"/>
      <c r="N5" s="88"/>
      <c r="O5" s="4" t="s">
        <v>34</v>
      </c>
      <c r="P5" s="4" t="s">
        <v>141</v>
      </c>
      <c r="Q5" s="4" t="s">
        <v>142</v>
      </c>
      <c r="R5" s="88"/>
    </row>
    <row r="6" spans="1:19" ht="43.5" customHeight="1">
      <c r="A6" s="63">
        <f>E6+F6</f>
        <v>10.18</v>
      </c>
      <c r="B6" s="63">
        <v>0</v>
      </c>
      <c r="C6" s="63">
        <f>E6+D6</f>
        <v>8.62</v>
      </c>
      <c r="D6" s="63">
        <v>0</v>
      </c>
      <c r="E6" s="63">
        <v>8.62</v>
      </c>
      <c r="F6" s="63">
        <v>1.56</v>
      </c>
      <c r="G6" s="63">
        <f>H6+J6+K6+L6</f>
        <v>8.997</v>
      </c>
      <c r="H6" s="63">
        <v>0</v>
      </c>
      <c r="I6" s="63">
        <f>J6+K6</f>
        <v>8.62</v>
      </c>
      <c r="J6" s="76">
        <v>0</v>
      </c>
      <c r="K6" s="63">
        <v>8.62</v>
      </c>
      <c r="L6" s="63">
        <v>0.377</v>
      </c>
      <c r="M6" s="77">
        <f>O6+R6</f>
        <v>10.18</v>
      </c>
      <c r="N6" s="63">
        <v>0</v>
      </c>
      <c r="O6" s="77">
        <f>P6+Q6</f>
        <v>8.62</v>
      </c>
      <c r="P6" s="63">
        <v>0</v>
      </c>
      <c r="Q6" s="65">
        <v>8.62</v>
      </c>
      <c r="R6" s="66">
        <v>1.56</v>
      </c>
      <c r="S6" s="67"/>
    </row>
    <row r="7" spans="1:18" ht="43.5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</row>
    <row r="8" spans="1:18" ht="43.5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</row>
    <row r="9" spans="1:18" ht="43.5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</row>
    <row r="10" spans="1:18" ht="43.5" customHeight="1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</row>
    <row r="11" spans="1:12" ht="20.25">
      <c r="A11" s="69" t="s">
        <v>143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</row>
    <row r="12" spans="1:12" ht="20.25">
      <c r="A12" s="117" t="s">
        <v>144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</row>
  </sheetData>
  <sheetProtection/>
  <mergeCells count="19">
    <mergeCell ref="L4:L5"/>
    <mergeCell ref="A12:F12"/>
    <mergeCell ref="G12:L12"/>
    <mergeCell ref="M4:M5"/>
    <mergeCell ref="N4:N5"/>
    <mergeCell ref="A4:A5"/>
    <mergeCell ref="B4:B5"/>
    <mergeCell ref="C4:E4"/>
    <mergeCell ref="F4:F5"/>
    <mergeCell ref="A1:R1"/>
    <mergeCell ref="Q2:R2"/>
    <mergeCell ref="A3:F3"/>
    <mergeCell ref="G3:L3"/>
    <mergeCell ref="M3:R3"/>
    <mergeCell ref="O4:Q4"/>
    <mergeCell ref="R4:R5"/>
    <mergeCell ref="G4:G5"/>
    <mergeCell ref="H4:H5"/>
    <mergeCell ref="I4:K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E12" sqref="E12"/>
    </sheetView>
  </sheetViews>
  <sheetFormatPr defaultColWidth="9.00390625" defaultRowHeight="13.5"/>
  <cols>
    <col min="1" max="1" width="15.50390625" style="0" customWidth="1"/>
    <col min="2" max="2" width="11.75390625" style="0" customWidth="1"/>
    <col min="3" max="3" width="13.62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22.5">
      <c r="A1" s="1" t="s">
        <v>0</v>
      </c>
      <c r="B1" s="2"/>
      <c r="C1" s="2" t="s">
        <v>145</v>
      </c>
      <c r="D1" s="2"/>
      <c r="E1" s="2"/>
      <c r="F1" s="2"/>
    </row>
    <row r="2" spans="1:6" ht="21" customHeight="1">
      <c r="A2" s="70" t="s">
        <v>146</v>
      </c>
      <c r="E2" s="118" t="s">
        <v>3</v>
      </c>
      <c r="F2" s="118"/>
    </row>
    <row r="3" spans="1:6" ht="27" customHeight="1">
      <c r="A3" s="116" t="s">
        <v>32</v>
      </c>
      <c r="B3" s="116" t="s">
        <v>147</v>
      </c>
      <c r="C3" s="116" t="s">
        <v>148</v>
      </c>
      <c r="D3" s="116" t="s">
        <v>149</v>
      </c>
      <c r="E3" s="116"/>
      <c r="F3" s="116"/>
    </row>
    <row r="4" spans="1:6" ht="27" customHeight="1">
      <c r="A4" s="116"/>
      <c r="B4" s="116"/>
      <c r="C4" s="116"/>
      <c r="D4" s="63" t="s">
        <v>8</v>
      </c>
      <c r="E4" s="63" t="s">
        <v>35</v>
      </c>
      <c r="F4" s="63" t="s">
        <v>36</v>
      </c>
    </row>
    <row r="5" spans="1:6" ht="27" customHeight="1">
      <c r="A5" s="64"/>
      <c r="B5" s="64"/>
      <c r="C5" s="64"/>
      <c r="D5" s="63">
        <v>0</v>
      </c>
      <c r="E5" s="63">
        <v>0</v>
      </c>
      <c r="F5" s="63">
        <v>0</v>
      </c>
    </row>
    <row r="6" spans="1:6" ht="27" customHeight="1">
      <c r="A6" s="64"/>
      <c r="B6" s="64"/>
      <c r="C6" s="64"/>
      <c r="D6" s="64"/>
      <c r="E6" s="64"/>
      <c r="F6" s="64"/>
    </row>
    <row r="7" spans="1:6" ht="27" customHeight="1">
      <c r="A7" s="64"/>
      <c r="B7" s="64"/>
      <c r="C7" s="64"/>
      <c r="D7" s="64"/>
      <c r="E7" s="64"/>
      <c r="F7" s="64"/>
    </row>
    <row r="8" spans="1:6" ht="27" customHeight="1">
      <c r="A8" s="64"/>
      <c r="B8" s="64"/>
      <c r="C8" s="64"/>
      <c r="D8" s="64"/>
      <c r="E8" s="64"/>
      <c r="F8" s="64"/>
    </row>
    <row r="9" spans="1:6" ht="27" customHeight="1">
      <c r="A9" s="64"/>
      <c r="B9" s="64"/>
      <c r="C9" s="64"/>
      <c r="D9" s="64"/>
      <c r="E9" s="64"/>
      <c r="F9" s="64"/>
    </row>
    <row r="10" spans="1:6" ht="27" customHeight="1">
      <c r="A10" s="64"/>
      <c r="B10" s="64"/>
      <c r="C10" s="64"/>
      <c r="D10" s="64"/>
      <c r="E10" s="64"/>
      <c r="F10" s="64"/>
    </row>
    <row r="11" spans="1:6" ht="27" customHeight="1">
      <c r="A11" s="64"/>
      <c r="B11" s="64"/>
      <c r="C11" s="64"/>
      <c r="D11" s="64"/>
      <c r="E11" s="64"/>
      <c r="F11" s="64"/>
    </row>
    <row r="12" spans="1:6" ht="27" customHeight="1">
      <c r="A12" s="64"/>
      <c r="B12" s="64"/>
      <c r="C12" s="64"/>
      <c r="D12" s="64"/>
      <c r="E12" s="64"/>
      <c r="F12" s="64"/>
    </row>
    <row r="13" spans="1:6" ht="27" customHeight="1">
      <c r="A13" s="64"/>
      <c r="B13" s="64"/>
      <c r="C13" s="64"/>
      <c r="D13" s="64"/>
      <c r="E13" s="64"/>
      <c r="F13" s="64"/>
    </row>
    <row r="14" spans="1:6" ht="27" customHeight="1">
      <c r="A14" s="64"/>
      <c r="B14" s="64"/>
      <c r="C14" s="64"/>
      <c r="D14" s="64"/>
      <c r="E14" s="64"/>
      <c r="F14" s="64"/>
    </row>
    <row r="15" spans="1:6" ht="27" customHeight="1">
      <c r="A15" s="64"/>
      <c r="B15" s="64"/>
      <c r="C15" s="64"/>
      <c r="D15" s="64"/>
      <c r="E15" s="64"/>
      <c r="F15" s="64"/>
    </row>
    <row r="16" spans="1:6" ht="27" customHeight="1">
      <c r="A16" s="64"/>
      <c r="B16" s="64"/>
      <c r="C16" s="64"/>
      <c r="D16" s="64"/>
      <c r="E16" s="64"/>
      <c r="F16" s="64"/>
    </row>
    <row r="17" spans="1:6" ht="27" customHeight="1">
      <c r="A17" s="64"/>
      <c r="B17" s="64"/>
      <c r="C17" s="64"/>
      <c r="D17" s="64"/>
      <c r="E17" s="64"/>
      <c r="F17" s="64"/>
    </row>
    <row r="18" spans="1:6" ht="27" customHeight="1">
      <c r="A18" s="64"/>
      <c r="B18" s="64"/>
      <c r="C18" s="64"/>
      <c r="D18" s="64"/>
      <c r="E18" s="64"/>
      <c r="F18" s="64"/>
    </row>
    <row r="19" spans="1:6" ht="27" customHeight="1">
      <c r="A19" s="64"/>
      <c r="B19" s="64"/>
      <c r="C19" s="64"/>
      <c r="D19" s="64"/>
      <c r="E19" s="64"/>
      <c r="F19" s="64"/>
    </row>
    <row r="20" spans="1:6" ht="27" customHeight="1">
      <c r="A20" s="116" t="s">
        <v>8</v>
      </c>
      <c r="B20" s="116"/>
      <c r="C20" s="64"/>
      <c r="D20" s="64"/>
      <c r="E20" s="64"/>
      <c r="F20" s="64"/>
    </row>
    <row r="21" spans="1:4" ht="14.25">
      <c r="A21" s="121" t="s">
        <v>184</v>
      </c>
      <c r="B21" s="122"/>
      <c r="C21" s="122"/>
      <c r="D21" s="122"/>
    </row>
  </sheetData>
  <sheetProtection/>
  <mergeCells count="6">
    <mergeCell ref="A20:B20"/>
    <mergeCell ref="E2:F2"/>
    <mergeCell ref="A3:A4"/>
    <mergeCell ref="B3:B4"/>
    <mergeCell ref="C3:C4"/>
    <mergeCell ref="D3:F3"/>
  </mergeCells>
  <printOptions/>
  <pageMargins left="0.6993055555555556" right="0.6993055555555556" top="0.75" bottom="0.75" header="0.29930555555555555" footer="0.2993055555555555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C12" sqref="C12"/>
    </sheetView>
  </sheetViews>
  <sheetFormatPr defaultColWidth="9.00390625" defaultRowHeight="13.5"/>
  <cols>
    <col min="1" max="1" width="28.00390625" style="0" customWidth="1"/>
    <col min="2" max="4" width="23.75390625" style="0" customWidth="1"/>
  </cols>
  <sheetData>
    <row r="1" spans="1:4" ht="22.5">
      <c r="A1" s="1" t="s">
        <v>0</v>
      </c>
      <c r="B1" s="2" t="s">
        <v>150</v>
      </c>
      <c r="C1" s="2"/>
      <c r="D1" s="2"/>
    </row>
    <row r="2" spans="1:4" ht="21" customHeight="1">
      <c r="A2" s="71"/>
      <c r="D2" t="s">
        <v>3</v>
      </c>
    </row>
    <row r="3" spans="1:4" ht="27.75" customHeight="1">
      <c r="A3" s="88" t="s">
        <v>4</v>
      </c>
      <c r="B3" s="88"/>
      <c r="C3" s="88" t="s">
        <v>5</v>
      </c>
      <c r="D3" s="88"/>
    </row>
    <row r="4" spans="1:4" ht="27.75" customHeight="1">
      <c r="A4" s="4" t="s">
        <v>6</v>
      </c>
      <c r="B4" s="4" t="s">
        <v>7</v>
      </c>
      <c r="C4" s="4" t="s">
        <v>6</v>
      </c>
      <c r="D4" s="4" t="s">
        <v>7</v>
      </c>
    </row>
    <row r="5" spans="1:4" ht="27.75" customHeight="1">
      <c r="A5" s="6" t="s">
        <v>151</v>
      </c>
      <c r="B5" s="4">
        <f>'表一财政拨款支出表'!B6</f>
        <v>678.84</v>
      </c>
      <c r="C5" s="6" t="s">
        <v>152</v>
      </c>
      <c r="D5" s="4">
        <f>'表一财政拨款支出表'!E6</f>
        <v>610.4100000000001</v>
      </c>
    </row>
    <row r="6" spans="1:4" ht="27.75" customHeight="1">
      <c r="A6" s="6" t="s">
        <v>153</v>
      </c>
      <c r="B6" s="4">
        <v>0</v>
      </c>
      <c r="C6" s="6" t="s">
        <v>154</v>
      </c>
      <c r="D6" s="4">
        <v>0</v>
      </c>
    </row>
    <row r="7" spans="1:4" ht="27.75" customHeight="1">
      <c r="A7" s="6" t="s">
        <v>155</v>
      </c>
      <c r="B7" s="4">
        <v>0</v>
      </c>
      <c r="C7" s="6" t="s">
        <v>156</v>
      </c>
      <c r="D7" s="4">
        <v>0</v>
      </c>
    </row>
    <row r="8" spans="1:4" ht="27.75" customHeight="1">
      <c r="A8" s="6" t="s">
        <v>157</v>
      </c>
      <c r="B8" s="4">
        <v>0</v>
      </c>
      <c r="C8" s="6" t="s">
        <v>158</v>
      </c>
      <c r="D8" s="4">
        <v>0</v>
      </c>
    </row>
    <row r="9" spans="1:4" ht="27.75" customHeight="1">
      <c r="A9" s="6" t="s">
        <v>159</v>
      </c>
      <c r="B9" s="4">
        <v>0</v>
      </c>
      <c r="C9" s="6" t="s">
        <v>160</v>
      </c>
      <c r="D9" s="4">
        <v>0</v>
      </c>
    </row>
    <row r="10" spans="1:4" ht="27.75" customHeight="1">
      <c r="A10" s="4"/>
      <c r="B10" s="4"/>
      <c r="C10" s="6" t="s">
        <v>161</v>
      </c>
      <c r="D10" s="4">
        <v>0</v>
      </c>
    </row>
    <row r="11" spans="1:4" ht="27.75" customHeight="1">
      <c r="A11" s="4"/>
      <c r="B11" s="4"/>
      <c r="C11" s="6" t="s">
        <v>162</v>
      </c>
      <c r="D11" s="4">
        <f>'表一财政拨款支出表'!E12</f>
        <v>31.3</v>
      </c>
    </row>
    <row r="12" spans="1:4" ht="27.75" customHeight="1">
      <c r="A12" s="4"/>
      <c r="B12" s="4"/>
      <c r="C12" s="6" t="s">
        <v>186</v>
      </c>
      <c r="D12" s="4">
        <f>'表一财政拨款支出表'!E13</f>
        <v>17.37</v>
      </c>
    </row>
    <row r="13" spans="1:4" ht="27.75" customHeight="1">
      <c r="A13" s="4"/>
      <c r="B13" s="4"/>
      <c r="C13" s="5" t="s">
        <v>163</v>
      </c>
      <c r="D13" s="4">
        <v>18.54</v>
      </c>
    </row>
    <row r="14" spans="1:4" ht="27.75" customHeight="1">
      <c r="A14" s="4"/>
      <c r="B14" s="4"/>
      <c r="C14" s="4"/>
      <c r="D14" s="4"/>
    </row>
    <row r="15" spans="1:4" ht="27.75" customHeight="1">
      <c r="A15" s="4" t="s">
        <v>164</v>
      </c>
      <c r="B15" s="4">
        <f>SUM(B5:B9)</f>
        <v>678.84</v>
      </c>
      <c r="C15" s="4" t="s">
        <v>165</v>
      </c>
      <c r="D15" s="4">
        <f>SUM(D5:D14)</f>
        <v>677.62</v>
      </c>
    </row>
    <row r="16" spans="1:4" ht="27.75" customHeight="1">
      <c r="A16" s="6" t="s">
        <v>166</v>
      </c>
      <c r="B16" s="4">
        <v>0</v>
      </c>
      <c r="C16" s="4"/>
      <c r="D16" s="4"/>
    </row>
    <row r="17" spans="1:4" ht="27.75" customHeight="1">
      <c r="A17" s="6" t="s">
        <v>167</v>
      </c>
      <c r="B17" s="4">
        <v>0</v>
      </c>
      <c r="C17" s="6" t="s">
        <v>168</v>
      </c>
      <c r="D17" s="4">
        <v>0</v>
      </c>
    </row>
    <row r="18" spans="1:4" ht="27.75" customHeight="1">
      <c r="A18" s="4"/>
      <c r="B18" s="4"/>
      <c r="C18" s="4"/>
      <c r="D18" s="4"/>
    </row>
    <row r="19" spans="1:4" ht="27.75" customHeight="1">
      <c r="A19" s="4"/>
      <c r="B19" s="4"/>
      <c r="C19" s="4"/>
      <c r="D19" s="4"/>
    </row>
    <row r="20" spans="1:4" ht="27.75" customHeight="1">
      <c r="A20" s="4" t="s">
        <v>25</v>
      </c>
      <c r="B20" s="4">
        <f>B15+B16+B17</f>
        <v>678.84</v>
      </c>
      <c r="C20" s="4" t="s">
        <v>26</v>
      </c>
      <c r="D20" s="4">
        <f>+D15+D17</f>
        <v>677.62</v>
      </c>
    </row>
  </sheetData>
  <sheetProtection/>
  <mergeCells count="2">
    <mergeCell ref="A3:B3"/>
    <mergeCell ref="C3:D3"/>
  </mergeCells>
  <printOptions/>
  <pageMargins left="0.6993055555555556" right="0.6993055555555556" top="0.75" bottom="0.75" header="0.29930555555555555" footer="0.2993055555555555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7">
      <selection activeCell="B16" sqref="B16"/>
    </sheetView>
  </sheetViews>
  <sheetFormatPr defaultColWidth="9.00390625" defaultRowHeight="27.75" customHeight="1"/>
  <cols>
    <col min="2" max="2" width="19.50390625" style="0" customWidth="1"/>
    <col min="3" max="3" width="12.625" style="0" customWidth="1"/>
    <col min="6" max="6" width="10.625" style="0" customWidth="1"/>
  </cols>
  <sheetData>
    <row r="1" spans="1:12" ht="27.75" customHeight="1">
      <c r="A1" s="31" t="s">
        <v>0</v>
      </c>
      <c r="B1" s="2"/>
      <c r="C1" s="2"/>
      <c r="D1" s="2"/>
      <c r="E1" s="2"/>
      <c r="F1" s="2" t="s">
        <v>169</v>
      </c>
      <c r="G1" s="2"/>
      <c r="H1" s="2"/>
      <c r="I1" s="2"/>
      <c r="J1" s="2"/>
      <c r="K1" s="2"/>
      <c r="L1" s="2"/>
    </row>
    <row r="2" spans="1:12" ht="27.75" customHeight="1">
      <c r="A2" s="72" t="s">
        <v>170</v>
      </c>
      <c r="K2" s="118" t="s">
        <v>3</v>
      </c>
      <c r="L2" s="118"/>
    </row>
    <row r="3" spans="1:12" ht="41.25" customHeight="1">
      <c r="A3" s="88" t="s">
        <v>171</v>
      </c>
      <c r="B3" s="88"/>
      <c r="C3" s="4" t="s">
        <v>8</v>
      </c>
      <c r="D3" s="4" t="s">
        <v>167</v>
      </c>
      <c r="E3" s="4" t="s">
        <v>172</v>
      </c>
      <c r="F3" s="4" t="s">
        <v>173</v>
      </c>
      <c r="G3" s="4" t="s">
        <v>174</v>
      </c>
      <c r="H3" s="4" t="s">
        <v>175</v>
      </c>
      <c r="I3" s="4" t="s">
        <v>176</v>
      </c>
      <c r="J3" s="4" t="s">
        <v>177</v>
      </c>
      <c r="K3" s="4" t="s">
        <v>178</v>
      </c>
      <c r="L3" s="4" t="s">
        <v>166</v>
      </c>
    </row>
    <row r="4" spans="1:12" ht="27.75" customHeight="1">
      <c r="A4" s="64" t="s">
        <v>32</v>
      </c>
      <c r="B4" s="63" t="s">
        <v>33</v>
      </c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27.75" customHeight="1">
      <c r="A5" s="4">
        <v>201</v>
      </c>
      <c r="B5" s="4" t="s">
        <v>37</v>
      </c>
      <c r="C5" s="39">
        <f aca="true" t="shared" si="0" ref="C5:C24">D5+E5</f>
        <v>610.4100000000001</v>
      </c>
      <c r="D5" s="73"/>
      <c r="E5" s="39">
        <f>'表二一般公共预算支出表'!C5</f>
        <v>610.4100000000001</v>
      </c>
      <c r="F5" s="64"/>
      <c r="G5" s="64"/>
      <c r="H5" s="64"/>
      <c r="I5" s="64"/>
      <c r="J5" s="64"/>
      <c r="K5" s="64"/>
      <c r="L5" s="64"/>
    </row>
    <row r="6" spans="1:12" ht="27.75" customHeight="1">
      <c r="A6" s="4">
        <v>20136</v>
      </c>
      <c r="B6" s="4" t="s">
        <v>38</v>
      </c>
      <c r="C6" s="39">
        <f t="shared" si="0"/>
        <v>231.36</v>
      </c>
      <c r="D6" s="73"/>
      <c r="E6" s="39">
        <f>'表二一般公共预算支出表'!C6</f>
        <v>231.36</v>
      </c>
      <c r="F6" s="64"/>
      <c r="G6" s="64"/>
      <c r="H6" s="64"/>
      <c r="I6" s="64"/>
      <c r="J6" s="64"/>
      <c r="K6" s="64"/>
      <c r="L6" s="64"/>
    </row>
    <row r="7" spans="1:12" ht="27.75" customHeight="1">
      <c r="A7" s="4">
        <v>2013601</v>
      </c>
      <c r="B7" s="4" t="s">
        <v>39</v>
      </c>
      <c r="C7" s="39">
        <f t="shared" si="0"/>
        <v>231.36</v>
      </c>
      <c r="D7" s="73"/>
      <c r="E7" s="39">
        <f>'表二一般公共预算支出表'!C7</f>
        <v>231.36</v>
      </c>
      <c r="F7" s="64"/>
      <c r="G7" s="64"/>
      <c r="H7" s="64"/>
      <c r="I7" s="64"/>
      <c r="J7" s="64"/>
      <c r="K7" s="64"/>
      <c r="L7" s="64"/>
    </row>
    <row r="8" spans="1:12" ht="27.75" customHeight="1">
      <c r="A8" s="4">
        <v>2013699</v>
      </c>
      <c r="B8" s="4" t="s">
        <v>38</v>
      </c>
      <c r="C8" s="39">
        <f t="shared" si="0"/>
        <v>379.05</v>
      </c>
      <c r="D8" s="73"/>
      <c r="E8" s="39">
        <f>'表二一般公共预算支出表'!C8</f>
        <v>379.05</v>
      </c>
      <c r="F8" s="64"/>
      <c r="G8" s="64"/>
      <c r="H8" s="64"/>
      <c r="I8" s="64"/>
      <c r="J8" s="64"/>
      <c r="K8" s="64"/>
      <c r="L8" s="64"/>
    </row>
    <row r="9" spans="1:12" ht="27.75" customHeight="1">
      <c r="A9" s="4">
        <v>208</v>
      </c>
      <c r="B9" s="4" t="s">
        <v>40</v>
      </c>
      <c r="C9" s="39">
        <f t="shared" si="0"/>
        <v>31.3</v>
      </c>
      <c r="D9" s="73"/>
      <c r="E9" s="39">
        <f>'表二一般公共预算支出表'!C9</f>
        <v>31.3</v>
      </c>
      <c r="F9" s="64"/>
      <c r="G9" s="64"/>
      <c r="H9" s="64"/>
      <c r="I9" s="64"/>
      <c r="J9" s="64"/>
      <c r="K9" s="64"/>
      <c r="L9" s="64"/>
    </row>
    <row r="10" spans="1:12" ht="27.75" customHeight="1">
      <c r="A10" s="16">
        <v>20826</v>
      </c>
      <c r="B10" s="4" t="s">
        <v>41</v>
      </c>
      <c r="C10" s="39">
        <f t="shared" si="0"/>
        <v>29.95</v>
      </c>
      <c r="D10" s="73"/>
      <c r="E10" s="39">
        <f>'表二一般公共预算支出表'!C10</f>
        <v>29.95</v>
      </c>
      <c r="F10" s="64"/>
      <c r="G10" s="64"/>
      <c r="H10" s="64"/>
      <c r="I10" s="64"/>
      <c r="J10" s="64"/>
      <c r="K10" s="64"/>
      <c r="L10" s="64"/>
    </row>
    <row r="11" spans="1:12" ht="27.75" customHeight="1">
      <c r="A11" s="16">
        <v>2082699</v>
      </c>
      <c r="B11" s="4" t="s">
        <v>42</v>
      </c>
      <c r="C11" s="39">
        <f t="shared" si="0"/>
        <v>29.95</v>
      </c>
      <c r="D11" s="73"/>
      <c r="E11" s="39">
        <f>'表二一般公共预算支出表'!C11</f>
        <v>29.95</v>
      </c>
      <c r="F11" s="64"/>
      <c r="G11" s="64"/>
      <c r="H11" s="64"/>
      <c r="I11" s="64"/>
      <c r="J11" s="64"/>
      <c r="K11" s="64"/>
      <c r="L11" s="64"/>
    </row>
    <row r="12" spans="1:12" ht="27.75" customHeight="1">
      <c r="A12" s="4">
        <v>20827</v>
      </c>
      <c r="B12" s="4" t="s">
        <v>43</v>
      </c>
      <c r="C12" s="39">
        <f t="shared" si="0"/>
        <v>1.35</v>
      </c>
      <c r="D12" s="73"/>
      <c r="E12" s="39">
        <f>'表二一般公共预算支出表'!C12</f>
        <v>1.35</v>
      </c>
      <c r="F12" s="64"/>
      <c r="G12" s="64"/>
      <c r="H12" s="64"/>
      <c r="I12" s="64"/>
      <c r="J12" s="64"/>
      <c r="K12" s="64"/>
      <c r="L12" s="64"/>
    </row>
    <row r="13" spans="1:12" ht="27.75" customHeight="1">
      <c r="A13" s="4">
        <v>2082701</v>
      </c>
      <c r="B13" s="4" t="s">
        <v>44</v>
      </c>
      <c r="C13" s="39">
        <f t="shared" si="0"/>
        <v>0</v>
      </c>
      <c r="D13" s="73"/>
      <c r="E13" s="39">
        <f>'表二一般公共预算支出表'!C13</f>
        <v>0</v>
      </c>
      <c r="F13" s="64"/>
      <c r="G13" s="64"/>
      <c r="H13" s="64"/>
      <c r="I13" s="64"/>
      <c r="J13" s="64"/>
      <c r="K13" s="64"/>
      <c r="L13" s="64"/>
    </row>
    <row r="14" spans="1:12" ht="27.75" customHeight="1">
      <c r="A14" s="4">
        <v>2082702</v>
      </c>
      <c r="B14" s="4" t="s">
        <v>45</v>
      </c>
      <c r="C14" s="39">
        <f t="shared" si="0"/>
        <v>0.3</v>
      </c>
      <c r="D14" s="73"/>
      <c r="E14" s="39">
        <f>'表二一般公共预算支出表'!C14</f>
        <v>0.3</v>
      </c>
      <c r="F14" s="64"/>
      <c r="G14" s="64"/>
      <c r="H14" s="64"/>
      <c r="I14" s="64"/>
      <c r="J14" s="64"/>
      <c r="K14" s="64"/>
      <c r="L14" s="64"/>
    </row>
    <row r="15" spans="1:12" ht="27.75" customHeight="1">
      <c r="A15" s="4">
        <v>2082703</v>
      </c>
      <c r="B15" s="4" t="s">
        <v>46</v>
      </c>
      <c r="C15" s="39">
        <f t="shared" si="0"/>
        <v>1.05</v>
      </c>
      <c r="D15" s="73"/>
      <c r="E15" s="39">
        <f>'表二一般公共预算支出表'!C15</f>
        <v>1.05</v>
      </c>
      <c r="F15" s="64"/>
      <c r="G15" s="64"/>
      <c r="H15" s="64"/>
      <c r="I15" s="64"/>
      <c r="J15" s="64"/>
      <c r="K15" s="64"/>
      <c r="L15" s="64"/>
    </row>
    <row r="16" spans="1:12" ht="27.75" customHeight="1">
      <c r="A16" s="4">
        <v>210</v>
      </c>
      <c r="B16" s="4" t="s">
        <v>185</v>
      </c>
      <c r="C16" s="39">
        <f t="shared" si="0"/>
        <v>17.37</v>
      </c>
      <c r="D16" s="73"/>
      <c r="E16" s="39">
        <f>'表二一般公共预算支出表'!C16</f>
        <v>17.37</v>
      </c>
      <c r="F16" s="64"/>
      <c r="G16" s="64"/>
      <c r="H16" s="64"/>
      <c r="I16" s="64"/>
      <c r="J16" s="64"/>
      <c r="K16" s="64"/>
      <c r="L16" s="64"/>
    </row>
    <row r="17" spans="1:12" ht="27.75" customHeight="1">
      <c r="A17" s="4">
        <v>21011</v>
      </c>
      <c r="B17" s="19" t="s">
        <v>48</v>
      </c>
      <c r="C17" s="39">
        <f t="shared" si="0"/>
        <v>5.39</v>
      </c>
      <c r="D17" s="73"/>
      <c r="E17" s="39">
        <f>'表二一般公共预算支出表'!C17</f>
        <v>5.39</v>
      </c>
      <c r="F17" s="64"/>
      <c r="G17" s="64"/>
      <c r="H17" s="64"/>
      <c r="I17" s="64"/>
      <c r="J17" s="64"/>
      <c r="K17" s="64"/>
      <c r="L17" s="64"/>
    </row>
    <row r="18" spans="1:12" ht="27.75" customHeight="1">
      <c r="A18" s="4">
        <v>2101103</v>
      </c>
      <c r="B18" s="20" t="s">
        <v>49</v>
      </c>
      <c r="C18" s="39">
        <f t="shared" si="0"/>
        <v>5.39</v>
      </c>
      <c r="D18" s="73"/>
      <c r="E18" s="39">
        <f>'表二一般公共预算支出表'!C18</f>
        <v>5.39</v>
      </c>
      <c r="F18" s="64"/>
      <c r="G18" s="64"/>
      <c r="H18" s="64"/>
      <c r="I18" s="64"/>
      <c r="J18" s="64"/>
      <c r="K18" s="64"/>
      <c r="L18" s="64"/>
    </row>
    <row r="19" spans="1:12" ht="27.75" customHeight="1">
      <c r="A19" s="4">
        <v>21012</v>
      </c>
      <c r="B19" s="4" t="s">
        <v>50</v>
      </c>
      <c r="C19" s="39">
        <f t="shared" si="0"/>
        <v>11.98</v>
      </c>
      <c r="D19" s="73"/>
      <c r="E19" s="39">
        <f>'表二一般公共预算支出表'!C19</f>
        <v>11.98</v>
      </c>
      <c r="F19" s="64"/>
      <c r="G19" s="64"/>
      <c r="H19" s="64"/>
      <c r="I19" s="64"/>
      <c r="J19" s="64"/>
      <c r="K19" s="64"/>
      <c r="L19" s="64"/>
    </row>
    <row r="20" spans="1:12" ht="27.75" customHeight="1">
      <c r="A20" s="4">
        <v>2101201</v>
      </c>
      <c r="B20" s="4" t="s">
        <v>51</v>
      </c>
      <c r="C20" s="39">
        <f t="shared" si="0"/>
        <v>11.98</v>
      </c>
      <c r="D20" s="73"/>
      <c r="E20" s="39">
        <f>'表二一般公共预算支出表'!C20</f>
        <v>11.98</v>
      </c>
      <c r="F20" s="64"/>
      <c r="G20" s="64"/>
      <c r="H20" s="64"/>
      <c r="I20" s="64"/>
      <c r="J20" s="64"/>
      <c r="K20" s="64"/>
      <c r="L20" s="64"/>
    </row>
    <row r="21" spans="1:12" ht="30" customHeight="1">
      <c r="A21" s="4">
        <v>221</v>
      </c>
      <c r="B21" s="4" t="s">
        <v>52</v>
      </c>
      <c r="C21" s="39">
        <f t="shared" si="0"/>
        <v>19.76</v>
      </c>
      <c r="D21" s="73"/>
      <c r="E21" s="39">
        <f>'表二一般公共预算支出表'!C21</f>
        <v>19.76</v>
      </c>
      <c r="F21" s="64"/>
      <c r="G21" s="64"/>
      <c r="H21" s="64"/>
      <c r="I21" s="64"/>
      <c r="J21" s="64"/>
      <c r="K21" s="64"/>
      <c r="L21" s="64"/>
    </row>
    <row r="22" spans="1:12" ht="27.75" customHeight="1">
      <c r="A22" s="4">
        <v>22102</v>
      </c>
      <c r="B22" s="4" t="s">
        <v>53</v>
      </c>
      <c r="C22" s="39">
        <f t="shared" si="0"/>
        <v>19.76</v>
      </c>
      <c r="D22" s="73"/>
      <c r="E22" s="39">
        <f>'表二一般公共预算支出表'!C22</f>
        <v>19.76</v>
      </c>
      <c r="F22" s="64"/>
      <c r="G22" s="64"/>
      <c r="H22" s="64"/>
      <c r="I22" s="64"/>
      <c r="J22" s="64"/>
      <c r="K22" s="64"/>
      <c r="L22" s="64"/>
    </row>
    <row r="23" spans="1:12" ht="27.75" customHeight="1">
      <c r="A23" s="4">
        <v>2210201</v>
      </c>
      <c r="B23" s="4" t="s">
        <v>54</v>
      </c>
      <c r="C23" s="39">
        <f t="shared" si="0"/>
        <v>19.76</v>
      </c>
      <c r="D23" s="73"/>
      <c r="E23" s="39">
        <f>'表二一般公共预算支出表'!C23</f>
        <v>19.76</v>
      </c>
      <c r="F23" s="64"/>
      <c r="G23" s="64"/>
      <c r="H23" s="64"/>
      <c r="I23" s="64"/>
      <c r="J23" s="64"/>
      <c r="K23" s="64"/>
      <c r="L23" s="64"/>
    </row>
    <row r="24" spans="1:12" ht="27.75" customHeight="1">
      <c r="A24" s="116" t="s">
        <v>179</v>
      </c>
      <c r="B24" s="116"/>
      <c r="C24" s="39">
        <f t="shared" si="0"/>
        <v>678.84</v>
      </c>
      <c r="D24" s="73">
        <f>D5+D9+D16+D19</f>
        <v>0</v>
      </c>
      <c r="E24" s="73">
        <f>E5+E9+E16+E21</f>
        <v>678.84</v>
      </c>
      <c r="F24" s="64"/>
      <c r="G24" s="64"/>
      <c r="H24" s="64"/>
      <c r="I24" s="64"/>
      <c r="J24" s="64"/>
      <c r="K24" s="64"/>
      <c r="L24" s="64"/>
    </row>
  </sheetData>
  <sheetProtection/>
  <mergeCells count="3">
    <mergeCell ref="A3:B3"/>
    <mergeCell ref="A24:B24"/>
    <mergeCell ref="K2:L2"/>
  </mergeCells>
  <printOptions/>
  <pageMargins left="0.6993055555555556" right="0.6993055555555556" top="0.75" bottom="0.75" header="0.29930555555555555" footer="0.2993055555555555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B16" sqref="B16"/>
    </sheetView>
  </sheetViews>
  <sheetFormatPr defaultColWidth="9.00390625" defaultRowHeight="13.5"/>
  <cols>
    <col min="1" max="1" width="12.75390625" style="0" customWidth="1"/>
    <col min="2" max="2" width="19.00390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1" t="s">
        <v>0</v>
      </c>
      <c r="B1" s="119" t="s">
        <v>180</v>
      </c>
      <c r="C1" s="119"/>
      <c r="D1" s="120"/>
      <c r="E1" s="119"/>
      <c r="F1" s="119"/>
      <c r="G1" s="119"/>
      <c r="H1" s="119"/>
    </row>
    <row r="2" spans="1:8" ht="20.25" customHeight="1">
      <c r="A2" s="74"/>
      <c r="B2" s="9"/>
      <c r="C2" s="9"/>
      <c r="D2" s="9"/>
      <c r="E2" s="9"/>
      <c r="F2" s="9"/>
      <c r="G2" s="118" t="s">
        <v>3</v>
      </c>
      <c r="H2" s="118"/>
    </row>
    <row r="3" spans="1:8" ht="30.75" customHeight="1">
      <c r="A3" s="88" t="s">
        <v>171</v>
      </c>
      <c r="B3" s="88"/>
      <c r="C3" s="4" t="s">
        <v>8</v>
      </c>
      <c r="D3" s="4" t="s">
        <v>35</v>
      </c>
      <c r="E3" s="4" t="s">
        <v>36</v>
      </c>
      <c r="F3" s="4" t="s">
        <v>181</v>
      </c>
      <c r="G3" s="4" t="s">
        <v>182</v>
      </c>
      <c r="H3" s="4" t="s">
        <v>183</v>
      </c>
    </row>
    <row r="4" spans="1:8" ht="23.25" customHeight="1">
      <c r="A4" s="64" t="s">
        <v>32</v>
      </c>
      <c r="B4" s="63" t="s">
        <v>33</v>
      </c>
      <c r="C4" s="64"/>
      <c r="D4" s="64"/>
      <c r="E4" s="64"/>
      <c r="F4" s="64"/>
      <c r="G4" s="64"/>
      <c r="H4" s="64"/>
    </row>
    <row r="5" spans="1:8" ht="23.25" customHeight="1">
      <c r="A5" s="4">
        <v>201</v>
      </c>
      <c r="B5" s="4" t="s">
        <v>37</v>
      </c>
      <c r="C5" s="12">
        <f aca="true" t="shared" si="0" ref="C5:C24">D5+E5</f>
        <v>610.4100000000001</v>
      </c>
      <c r="D5" s="12">
        <f>'表二一般公共预算支出表'!D5</f>
        <v>231.36</v>
      </c>
      <c r="E5" s="12">
        <f>'表二一般公共预算支出表'!E5</f>
        <v>379.05</v>
      </c>
      <c r="F5" s="64"/>
      <c r="G5" s="64"/>
      <c r="H5" s="64"/>
    </row>
    <row r="6" spans="1:8" ht="23.25" customHeight="1">
      <c r="A6" s="4">
        <v>20136</v>
      </c>
      <c r="B6" s="4" t="s">
        <v>38</v>
      </c>
      <c r="C6" s="12">
        <f t="shared" si="0"/>
        <v>231.36</v>
      </c>
      <c r="D6" s="12">
        <f>'表二一般公共预算支出表'!D6</f>
        <v>231.36</v>
      </c>
      <c r="E6" s="12">
        <f>'表二一般公共预算支出表'!E6</f>
        <v>0</v>
      </c>
      <c r="F6" s="63"/>
      <c r="G6" s="63"/>
      <c r="H6" s="64"/>
    </row>
    <row r="7" spans="1:8" ht="23.25" customHeight="1">
      <c r="A7" s="4">
        <v>2013601</v>
      </c>
      <c r="B7" s="4" t="s">
        <v>39</v>
      </c>
      <c r="C7" s="12">
        <f t="shared" si="0"/>
        <v>231.36</v>
      </c>
      <c r="D7" s="12">
        <f>'表二一般公共预算支出表'!D7</f>
        <v>231.36</v>
      </c>
      <c r="E7" s="12">
        <f>'表二一般公共预算支出表'!E7</f>
        <v>0</v>
      </c>
      <c r="F7" s="63"/>
      <c r="G7" s="63"/>
      <c r="H7" s="64"/>
    </row>
    <row r="8" spans="1:8" ht="23.25" customHeight="1">
      <c r="A8" s="4">
        <v>2013699</v>
      </c>
      <c r="B8" s="4" t="s">
        <v>38</v>
      </c>
      <c r="C8" s="12">
        <f t="shared" si="0"/>
        <v>379.05</v>
      </c>
      <c r="D8" s="12">
        <f>'表二一般公共预算支出表'!D8</f>
        <v>0</v>
      </c>
      <c r="E8" s="12">
        <f>'表二一般公共预算支出表'!E8</f>
        <v>379.05</v>
      </c>
      <c r="F8" s="63"/>
      <c r="G8" s="63"/>
      <c r="H8" s="64"/>
    </row>
    <row r="9" spans="1:8" ht="23.25" customHeight="1">
      <c r="A9" s="4">
        <v>208</v>
      </c>
      <c r="B9" s="4" t="s">
        <v>40</v>
      </c>
      <c r="C9" s="12">
        <f t="shared" si="0"/>
        <v>31.3</v>
      </c>
      <c r="D9" s="12">
        <f>'表二一般公共预算支出表'!D9</f>
        <v>31.3</v>
      </c>
      <c r="E9" s="12">
        <f>'表二一般公共预算支出表'!E9</f>
        <v>0</v>
      </c>
      <c r="F9" s="63"/>
      <c r="G9" s="63"/>
      <c r="H9" s="64"/>
    </row>
    <row r="10" spans="1:8" ht="23.25" customHeight="1">
      <c r="A10" s="16">
        <v>20826</v>
      </c>
      <c r="B10" s="4" t="s">
        <v>41</v>
      </c>
      <c r="C10" s="12">
        <f t="shared" si="0"/>
        <v>29.95</v>
      </c>
      <c r="D10" s="12">
        <f>'表二一般公共预算支出表'!D10</f>
        <v>29.95</v>
      </c>
      <c r="E10" s="12">
        <f>'表二一般公共预算支出表'!E10</f>
        <v>0</v>
      </c>
      <c r="F10" s="63"/>
      <c r="G10" s="63"/>
      <c r="H10" s="64"/>
    </row>
    <row r="11" spans="1:8" ht="23.25" customHeight="1">
      <c r="A11" s="16">
        <v>2082699</v>
      </c>
      <c r="B11" s="4" t="s">
        <v>42</v>
      </c>
      <c r="C11" s="12">
        <f t="shared" si="0"/>
        <v>29.95</v>
      </c>
      <c r="D11" s="12">
        <f>'表二一般公共预算支出表'!D11</f>
        <v>29.95</v>
      </c>
      <c r="E11" s="12">
        <f>'表二一般公共预算支出表'!E11</f>
        <v>0</v>
      </c>
      <c r="F11" s="63"/>
      <c r="G11" s="63"/>
      <c r="H11" s="64"/>
    </row>
    <row r="12" spans="1:8" ht="23.25" customHeight="1">
      <c r="A12" s="4">
        <v>20827</v>
      </c>
      <c r="B12" s="4" t="s">
        <v>43</v>
      </c>
      <c r="C12" s="12">
        <f t="shared" si="0"/>
        <v>1.35</v>
      </c>
      <c r="D12" s="12">
        <f>'表二一般公共预算支出表'!D12</f>
        <v>1.35</v>
      </c>
      <c r="E12" s="12">
        <f>'表二一般公共预算支出表'!E12</f>
        <v>0</v>
      </c>
      <c r="F12" s="63"/>
      <c r="G12" s="63"/>
      <c r="H12" s="64"/>
    </row>
    <row r="13" spans="1:8" ht="23.25" customHeight="1">
      <c r="A13" s="4">
        <v>2082701</v>
      </c>
      <c r="B13" s="4" t="s">
        <v>44</v>
      </c>
      <c r="C13" s="12">
        <f t="shared" si="0"/>
        <v>0</v>
      </c>
      <c r="D13" s="12">
        <f>'表二一般公共预算支出表'!D13</f>
        <v>0</v>
      </c>
      <c r="E13" s="12">
        <f>'表二一般公共预算支出表'!E13</f>
        <v>0</v>
      </c>
      <c r="F13" s="63"/>
      <c r="G13" s="63"/>
      <c r="H13" s="64"/>
    </row>
    <row r="14" spans="1:8" ht="23.25" customHeight="1">
      <c r="A14" s="4">
        <v>2082702</v>
      </c>
      <c r="B14" s="4" t="s">
        <v>45</v>
      </c>
      <c r="C14" s="12">
        <f t="shared" si="0"/>
        <v>0.3</v>
      </c>
      <c r="D14" s="12">
        <f>'表二一般公共预算支出表'!D14</f>
        <v>0.3</v>
      </c>
      <c r="E14" s="12">
        <f>'表二一般公共预算支出表'!E14</f>
        <v>0</v>
      </c>
      <c r="F14" s="63"/>
      <c r="G14" s="63"/>
      <c r="H14" s="64"/>
    </row>
    <row r="15" spans="1:8" ht="23.25" customHeight="1">
      <c r="A15" s="4">
        <v>2082703</v>
      </c>
      <c r="B15" s="4" t="s">
        <v>46</v>
      </c>
      <c r="C15" s="12">
        <f t="shared" si="0"/>
        <v>1.05</v>
      </c>
      <c r="D15" s="12">
        <f>'表二一般公共预算支出表'!D15</f>
        <v>1.05</v>
      </c>
      <c r="E15" s="12">
        <f>'表二一般公共预算支出表'!E15</f>
        <v>0</v>
      </c>
      <c r="F15" s="63"/>
      <c r="G15" s="63"/>
      <c r="H15" s="64"/>
    </row>
    <row r="16" spans="1:8" ht="23.25" customHeight="1">
      <c r="A16" s="4">
        <v>210</v>
      </c>
      <c r="B16" s="4" t="s">
        <v>185</v>
      </c>
      <c r="C16" s="12">
        <f t="shared" si="0"/>
        <v>17.37</v>
      </c>
      <c r="D16" s="12">
        <f>'表二一般公共预算支出表'!D16</f>
        <v>17.37</v>
      </c>
      <c r="E16" s="12">
        <f>'表二一般公共预算支出表'!E16</f>
        <v>0</v>
      </c>
      <c r="F16" s="63"/>
      <c r="G16" s="63"/>
      <c r="H16" s="64"/>
    </row>
    <row r="17" spans="1:8" ht="23.25" customHeight="1">
      <c r="A17" s="4">
        <v>21011</v>
      </c>
      <c r="B17" s="19" t="s">
        <v>48</v>
      </c>
      <c r="C17" s="12">
        <f t="shared" si="0"/>
        <v>5.39</v>
      </c>
      <c r="D17" s="12">
        <f>'表二一般公共预算支出表'!D17</f>
        <v>5.39</v>
      </c>
      <c r="E17" s="12">
        <f>'表二一般公共预算支出表'!E17</f>
        <v>0</v>
      </c>
      <c r="F17" s="63"/>
      <c r="G17" s="63"/>
      <c r="H17" s="64"/>
    </row>
    <row r="18" spans="1:8" ht="23.25" customHeight="1">
      <c r="A18" s="4">
        <v>2101103</v>
      </c>
      <c r="B18" s="20" t="s">
        <v>49</v>
      </c>
      <c r="C18" s="12">
        <f t="shared" si="0"/>
        <v>5.39</v>
      </c>
      <c r="D18" s="12">
        <f>'表二一般公共预算支出表'!D18</f>
        <v>5.39</v>
      </c>
      <c r="E18" s="12">
        <f>'表二一般公共预算支出表'!E18</f>
        <v>0</v>
      </c>
      <c r="F18" s="63"/>
      <c r="G18" s="63"/>
      <c r="H18" s="64"/>
    </row>
    <row r="19" spans="1:8" ht="23.25" customHeight="1">
      <c r="A19" s="4">
        <v>21012</v>
      </c>
      <c r="B19" s="4" t="s">
        <v>50</v>
      </c>
      <c r="C19" s="12">
        <f t="shared" si="0"/>
        <v>11.98</v>
      </c>
      <c r="D19" s="12">
        <f>'表二一般公共预算支出表'!D19</f>
        <v>11.98</v>
      </c>
      <c r="E19" s="12">
        <f>'表二一般公共预算支出表'!E19</f>
        <v>0</v>
      </c>
      <c r="F19" s="63"/>
      <c r="G19" s="63"/>
      <c r="H19" s="64"/>
    </row>
    <row r="20" spans="1:8" ht="23.25" customHeight="1">
      <c r="A20" s="4">
        <v>2101201</v>
      </c>
      <c r="B20" s="4" t="s">
        <v>51</v>
      </c>
      <c r="C20" s="12">
        <f t="shared" si="0"/>
        <v>11.98</v>
      </c>
      <c r="D20" s="12">
        <f>'表二一般公共预算支出表'!D20</f>
        <v>11.98</v>
      </c>
      <c r="E20" s="12">
        <f>'表二一般公共预算支出表'!E20</f>
        <v>0</v>
      </c>
      <c r="F20" s="63"/>
      <c r="G20" s="63"/>
      <c r="H20" s="64"/>
    </row>
    <row r="21" spans="1:8" ht="23.25" customHeight="1">
      <c r="A21" s="4">
        <v>221</v>
      </c>
      <c r="B21" s="4" t="s">
        <v>52</v>
      </c>
      <c r="C21" s="12">
        <f t="shared" si="0"/>
        <v>19.76</v>
      </c>
      <c r="D21" s="12">
        <f>'表二一般公共预算支出表'!D21</f>
        <v>19.76</v>
      </c>
      <c r="E21" s="12">
        <f>'表二一般公共预算支出表'!E21</f>
        <v>0</v>
      </c>
      <c r="F21" s="63"/>
      <c r="G21" s="63"/>
      <c r="H21" s="64"/>
    </row>
    <row r="22" spans="1:8" ht="23.25" customHeight="1">
      <c r="A22" s="4">
        <v>22102</v>
      </c>
      <c r="B22" s="4" t="s">
        <v>53</v>
      </c>
      <c r="C22" s="12">
        <f t="shared" si="0"/>
        <v>19.76</v>
      </c>
      <c r="D22" s="12">
        <f>'表二一般公共预算支出表'!D22</f>
        <v>19.76</v>
      </c>
      <c r="E22" s="12">
        <f>'表二一般公共预算支出表'!E22</f>
        <v>0</v>
      </c>
      <c r="F22" s="64"/>
      <c r="G22" s="64"/>
      <c r="H22" s="64"/>
    </row>
    <row r="23" spans="1:8" ht="23.25" customHeight="1">
      <c r="A23" s="4">
        <v>2210201</v>
      </c>
      <c r="B23" s="4" t="s">
        <v>54</v>
      </c>
      <c r="C23" s="12">
        <f t="shared" si="0"/>
        <v>19.76</v>
      </c>
      <c r="D23" s="12">
        <f>'表二一般公共预算支出表'!D23</f>
        <v>19.76</v>
      </c>
      <c r="E23" s="12">
        <f>'表二一般公共预算支出表'!E23</f>
        <v>0</v>
      </c>
      <c r="F23" s="64"/>
      <c r="G23" s="64"/>
      <c r="H23" s="64"/>
    </row>
    <row r="24" spans="1:8" ht="23.25" customHeight="1">
      <c r="A24" s="116" t="s">
        <v>179</v>
      </c>
      <c r="B24" s="116"/>
      <c r="C24" s="12">
        <f t="shared" si="0"/>
        <v>678.84</v>
      </c>
      <c r="D24" s="75">
        <f>D5+D9+D16+D21</f>
        <v>299.79</v>
      </c>
      <c r="E24" s="75">
        <f>E5+E9+E16+E19</f>
        <v>379.05</v>
      </c>
      <c r="F24" s="64"/>
      <c r="G24" s="64"/>
      <c r="H24" s="64"/>
    </row>
  </sheetData>
  <sheetProtection/>
  <mergeCells count="4">
    <mergeCell ref="A3:B3"/>
    <mergeCell ref="A24:B24"/>
    <mergeCell ref="G2:H2"/>
    <mergeCell ref="B1:H1"/>
  </mergeCells>
  <printOptions/>
  <pageMargins left="0.6993055555555556" right="0.6993055555555556" top="0.75" bottom="0.75" header="0.29930555555555555" footer="0.299305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56" right="0.6993055555555556" top="0.75" bottom="0.75" header="0.29930555555555555" footer="0.299305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1899-12-30T00:00:00Z</cp:lastPrinted>
  <dcterms:created xsi:type="dcterms:W3CDTF">2006-09-13T11:21:51Z</dcterms:created>
  <dcterms:modified xsi:type="dcterms:W3CDTF">2019-03-14T04:09:20Z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2052-6.3.0.1705</vt:lpwstr>
  </property>
</Properties>
</file>