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10275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<sst xmlns="http://schemas.openxmlformats.org/spreadsheetml/2006/main" count="323" uniqueCount="205">
  <si>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</si>
  <si>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</si>
  <si>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</si>
  <si>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</si>
  <si>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</si>
  <si>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</si>
  <si>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</si>
  <si>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</si>
  <si>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</si>
  <si>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</si>
  <si>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</si>
  <si>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</si>
  <si>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</si>
  <si>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</si>
  <si>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</si>
  <si>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</si>
  <si>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</si>
  <si>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（四）……</t>
  </si>
  <si>
    <t>(五）</t>
  </si>
  <si>
    <t>（六）</t>
  </si>
  <si>
    <t>（七）社会保障和就业</t>
  </si>
  <si>
    <t>（八）医疗卫生与计划生育支出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</si>
  <si>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</si>
  <si>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</si>
  <si>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</si>
  <si>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</si>
  <si>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</si>
  <si>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</si>
  <si>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</si>
  <si>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2017年预算数</t>
  </si>
  <si>
    <t>备注</t>
  </si>
  <si>
    <t>科目编码</t>
  </si>
  <si>
    <t>科目名称</t>
  </si>
  <si>
    <t>小计</t>
  </si>
  <si>
    <t>基本支出</t>
  </si>
  <si>
    <t>项目支出</t>
  </si>
  <si>
    <t>公共安全</t>
  </si>
  <si>
    <t>法院</t>
  </si>
  <si>
    <t>2040501</t>
  </si>
  <si>
    <t>行政运行</t>
  </si>
  <si>
    <t>2040599</t>
  </si>
  <si>
    <t>其他法院支出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</si>
  <si>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</si>
  <si>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</si>
  <si>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</si>
  <si>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</si>
  <si>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</si>
  <si>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</si>
  <si>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</si>
  <si>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</si>
  <si>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行政单位医疗</t>
  </si>
  <si>
    <t>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</si>
  <si>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</si>
  <si>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</si>
  <si>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</si>
  <si>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</si>
  <si>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</si>
  <si>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购房补贴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</si>
  <si>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</si>
  <si>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</si>
  <si>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</si>
  <si>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</si>
  <si>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</si>
  <si>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</si>
  <si>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</si>
  <si>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</si>
  <si>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</si>
  <si>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其他对个人和家庭的补助支出</t>
  </si>
  <si>
    <t xml:space="preserve"> 商品和服务支出</t>
  </si>
  <si>
    <t>办公费</t>
  </si>
  <si>
    <t>印刷费</t>
  </si>
  <si>
    <t>公务接待费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</si>
  <si>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</si>
  <si>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</si>
  <si>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</si>
  <si>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</si>
  <si>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</si>
  <si>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</si>
  <si>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</si>
  <si>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</si>
  <si>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</si>
  <si>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</si>
  <si>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</si>
  <si>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</si>
  <si>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</si>
  <si>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</si>
  <si>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</si>
  <si>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</si>
  <si>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</si>
  <si>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</si>
  <si>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</si>
  <si>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</si>
  <si>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</si>
  <si>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</si>
  <si>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八、医疗卫生与计划生育支出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</si>
  <si>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</si>
  <si>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</si>
  <si>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</si>
  <si>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</si>
  <si>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</si>
  <si>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</si>
  <si>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</si>
  <si>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</si>
  <si>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</si>
  <si>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</si>
  <si>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</si>
  <si>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</si>
  <si>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</si>
  <si>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</si>
  <si>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</si>
  <si>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</si>
  <si>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</si>
  <si>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</si>
  <si>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</si>
  <si>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</si>
  <si>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</si>
  <si>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单位：万元</t>
  </si>
  <si>
    <r>
      <t>02</t>
    </r>
  </si>
  <si>
    <r>
      <t>03</t>
    </r>
  </si>
  <si>
    <t>02</t>
  </si>
  <si>
    <t>11</t>
  </si>
  <si>
    <t>03</t>
  </si>
  <si>
    <t>06</t>
  </si>
  <si>
    <t>07</t>
  </si>
  <si>
    <t>08</t>
  </si>
  <si>
    <t>16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</si>
  <si>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</si>
  <si>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</si>
  <si>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</si>
  <si>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</si>
  <si>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</si>
  <si>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</si>
  <si>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</si>
  <si>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</si>
  <si>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</si>
  <si>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</si>
  <si>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</si>
  <si>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</si>
  <si>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t>社会保障缴费</t>
  </si>
  <si>
    <t>12</t>
  </si>
  <si>
    <t>其他社会保险缴费</t>
  </si>
  <si>
    <t>机关事业单位基本养老保险缴费</t>
  </si>
  <si>
    <t>10</t>
  </si>
  <si>
    <t>职工基本医疗保险缴费</t>
  </si>
  <si>
    <t>公务员医疗补助缴费</t>
  </si>
  <si>
    <t>住房公积金</t>
  </si>
  <si>
    <t>13</t>
  </si>
  <si>
    <t>住房公积金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</si>
  <si>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</si>
  <si>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</si>
  <si>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</si>
  <si>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</si>
  <si>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</si>
  <si>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01</t>
  </si>
  <si>
    <t>02</t>
  </si>
  <si>
    <t>05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</si>
  <si>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</si>
  <si>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</si>
  <si>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</si>
  <si>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</si>
  <si>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</si>
  <si>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</si>
  <si>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</si>
  <si>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</si>
  <si>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</si>
  <si>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</si>
  <si>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</si>
  <si>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</si>
  <si>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</si>
  <si>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</si>
  <si>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</si>
  <si>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</si>
  <si>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</si>
  <si>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</si>
  <si>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</si>
  <si>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</si>
  <si>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培训费</t>
  </si>
  <si>
    <t>04</t>
  </si>
  <si>
    <t>专用材料购置费</t>
  </si>
  <si>
    <t>18</t>
  </si>
  <si>
    <t>专用材料费</t>
  </si>
  <si>
    <t>06</t>
  </si>
  <si>
    <t>公务接待费</t>
  </si>
  <si>
    <t>17</t>
  </si>
  <si>
    <t>08</t>
  </si>
  <si>
    <t>公务用车运行维护费</t>
  </si>
  <si>
    <t>31</t>
  </si>
  <si>
    <t>09</t>
  </si>
  <si>
    <t>维修（护）费</t>
  </si>
  <si>
    <t>13</t>
  </si>
  <si>
    <t>99</t>
  </si>
  <si>
    <t>其他商品服务支出</t>
  </si>
  <si>
    <t>合计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</si>
  <si>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</si>
  <si>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</si>
  <si>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</si>
  <si>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</si>
  <si>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</si>
  <si>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</si>
  <si>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</si>
  <si>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支出</t>
  </si>
  <si>
    <t>01</t>
  </si>
  <si>
    <t>08</t>
  </si>
  <si>
    <t>（三）公共安全支出</t>
  </si>
  <si>
    <t>本年度未涉及政府性基金预算支出，故此表无数据。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</si>
</sst>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_-* #,##0_-;\-* #,##0_-;_-* &quot;-&quot;_-;_-@_-"/>
    <numFmt numFmtId="178" formatCode="_-&quot;$&quot;\ * #,##0_-;_-&quot;$&quot;\ * #,##0\-;_-&quot;$&quot;\ * &quot;-&quot;_-;_-@_-"/>
    <numFmt numFmtId="179" formatCode="#,##0;\(#,##0\)"/>
    <numFmt numFmtId="180" formatCode="yy\.mm\.dd"/>
    <numFmt numFmtId="181" formatCode="\$#,##0.00;\(\$#,##0.0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\$#,##0;\(\$#,##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0_);[Red]\(0\)"/>
    <numFmt numFmtId="192" formatCode="0.00_);[Red]\(0.00\)"/>
    <numFmt numFmtId="193" formatCode="0.00_ "/>
    <numFmt numFmtId="194" formatCode="0.0_ 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5"/>
      <color indexed="56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0"/>
      <name val="Geneva"/>
      <family val="2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9"/>
      <name val="Helv"/>
      <family val="2"/>
    </font>
    <font>
      <sz val="10"/>
      <name val="楷体"/>
      <family val="3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sz val="11"/>
      <color indexed="8"/>
      <name val="Calibri"/>
      <family val="0"/>
    </font>
    <font>
      <sz val="18"/>
      <color theme="1"/>
      <name val="方正小标宋简体"/>
      <family val="4"/>
    </font>
    <font>
      <b/>
      <sz val="10.5"/>
      <color rgb="FF000000"/>
      <name val="宋体"/>
      <family val="0"/>
    </font>
    <font>
      <sz val="12"/>
      <color theme="1"/>
      <name val="Calibri"/>
      <family val="0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4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12" fillId="25" borderId="0" applyNumberFormat="0" applyBorder="0" applyAlignment="0" applyProtection="0"/>
    <xf numFmtId="0" fontId="57" fillId="26" borderId="0" applyNumberFormat="0" applyBorder="0" applyAlignment="0" applyProtection="0"/>
    <xf numFmtId="0" fontId="12" fillId="17" borderId="0" applyNumberFormat="0" applyBorder="0" applyAlignment="0" applyProtection="0"/>
    <xf numFmtId="0" fontId="57" fillId="27" borderId="0" applyNumberFormat="0" applyBorder="0" applyAlignment="0" applyProtection="0"/>
    <xf numFmtId="0" fontId="12" fillId="19" borderId="0" applyNumberFormat="0" applyBorder="0" applyAlignment="0" applyProtection="0"/>
    <xf numFmtId="0" fontId="57" fillId="28" borderId="0" applyNumberFormat="0" applyBorder="0" applyAlignment="0" applyProtection="0"/>
    <xf numFmtId="0" fontId="12" fillId="29" borderId="0" applyNumberFormat="0" applyBorder="0" applyAlignment="0" applyProtection="0"/>
    <xf numFmtId="0" fontId="57" fillId="30" borderId="0" applyNumberFormat="0" applyBorder="0" applyAlignment="0" applyProtection="0"/>
    <xf numFmtId="0" fontId="12" fillId="31" borderId="0" applyNumberFormat="0" applyBorder="0" applyAlignment="0" applyProtection="0"/>
    <xf numFmtId="0" fontId="57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>
      <alignment/>
      <protection locked="0"/>
    </xf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14" fillId="45" borderId="0" applyNumberFormat="0" applyBorder="0" applyAlignment="0" applyProtection="0"/>
    <xf numFmtId="0" fontId="17" fillId="0" borderId="0">
      <alignment horizontal="center" wrapText="1"/>
      <protection locked="0"/>
    </xf>
    <xf numFmtId="177" fontId="15" fillId="0" borderId="0" applyFont="0" applyFill="0" applyBorder="0" applyAlignment="0" applyProtection="0"/>
    <xf numFmtId="179" fontId="19" fillId="0" borderId="0">
      <alignment/>
      <protection/>
    </xf>
    <xf numFmtId="182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19" fillId="0" borderId="0">
      <alignment/>
      <protection/>
    </xf>
    <xf numFmtId="15" fontId="21" fillId="0" borderId="0">
      <alignment/>
      <protection/>
    </xf>
    <xf numFmtId="186" fontId="19" fillId="0" borderId="0">
      <alignment/>
      <protection/>
    </xf>
    <xf numFmtId="38" fontId="27" fillId="46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27" fillId="47" borderId="3" applyNumberFormat="0" applyBorder="0" applyAlignment="0" applyProtection="0"/>
    <xf numFmtId="176" fontId="11" fillId="48" borderId="0">
      <alignment/>
      <protection/>
    </xf>
    <xf numFmtId="176" fontId="31" fillId="49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4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9" fillId="0" borderId="0">
      <alignment/>
      <protection/>
    </xf>
    <xf numFmtId="37" fontId="39" fillId="0" borderId="0">
      <alignment/>
      <protection/>
    </xf>
    <xf numFmtId="189" fontId="15" fillId="0" borderId="0">
      <alignment/>
      <protection/>
    </xf>
    <xf numFmtId="0" fontId="16" fillId="0" borderId="0">
      <alignment/>
      <protection/>
    </xf>
    <xf numFmtId="14" fontId="17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15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4" fillId="0" borderId="4">
      <alignment horizontal="center"/>
      <protection/>
    </xf>
    <xf numFmtId="3" fontId="21" fillId="0" borderId="0" applyFont="0" applyFill="0" applyBorder="0" applyAlignment="0" applyProtection="0"/>
    <xf numFmtId="0" fontId="21" fillId="50" borderId="0" applyNumberFormat="0" applyFont="0" applyBorder="0" applyAlignment="0" applyProtection="0"/>
    <xf numFmtId="0" fontId="45" fillId="51" borderId="5">
      <alignment/>
      <protection locked="0"/>
    </xf>
    <xf numFmtId="0" fontId="46" fillId="0" borderId="0">
      <alignment/>
      <protection/>
    </xf>
    <xf numFmtId="0" fontId="45" fillId="51" borderId="5">
      <alignment/>
      <protection locked="0"/>
    </xf>
    <xf numFmtId="0" fontId="45" fillId="51" borderId="5">
      <alignment/>
      <protection locked="0"/>
    </xf>
    <xf numFmtId="9" fontId="1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10" fillId="0" borderId="8" applyNumberFormat="0" applyFill="0" applyAlignment="0" applyProtection="0"/>
    <xf numFmtId="0" fontId="60" fillId="0" borderId="9" applyNumberFormat="0" applyFill="0" applyAlignment="0" applyProtection="0"/>
    <xf numFmtId="0" fontId="20" fillId="0" borderId="10" applyNumberFormat="0" applyFill="0" applyAlignment="0" applyProtection="0"/>
    <xf numFmtId="0" fontId="61" fillId="0" borderId="11" applyNumberFormat="0" applyFill="0" applyAlignment="0" applyProtection="0"/>
    <xf numFmtId="0" fontId="34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2" fillId="0" borderId="13" applyNumberFormat="0" applyFill="0" applyProtection="0">
      <alignment horizontal="center"/>
    </xf>
    <xf numFmtId="0" fontId="62" fillId="5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7" fillId="41" borderId="0" applyNumberFormat="0" applyBorder="0" applyAlignment="0" applyProtection="0"/>
    <xf numFmtId="0" fontId="65" fillId="0" borderId="14" applyNumberFormat="0" applyFill="0" applyAlignment="0" applyProtection="0"/>
    <xf numFmtId="0" fontId="43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55" borderId="16" applyNumberFormat="0" applyAlignment="0" applyProtection="0"/>
    <xf numFmtId="0" fontId="22" fillId="46" borderId="17" applyNumberFormat="0" applyAlignment="0" applyProtection="0"/>
    <xf numFmtId="0" fontId="67" fillId="56" borderId="18" applyNumberFormat="0" applyAlignment="0" applyProtection="0"/>
    <xf numFmtId="0" fontId="49" fillId="57" borderId="19" applyNumberFormat="0" applyAlignment="0" applyProtection="0"/>
    <xf numFmtId="0" fontId="6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13" applyNumberFormat="0" applyFill="0" applyProtection="0">
      <alignment horizontal="left"/>
    </xf>
    <xf numFmtId="0" fontId="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48" fillId="0" borderId="21" applyNumberFormat="0" applyFill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57" fillId="61" borderId="0" applyNumberFormat="0" applyBorder="0" applyAlignment="0" applyProtection="0"/>
    <xf numFmtId="0" fontId="12" fillId="62" borderId="0" applyNumberFormat="0" applyBorder="0" applyAlignment="0" applyProtection="0"/>
    <xf numFmtId="0" fontId="57" fillId="63" borderId="0" applyNumberFormat="0" applyBorder="0" applyAlignment="0" applyProtection="0"/>
    <xf numFmtId="0" fontId="12" fillId="64" borderId="0" applyNumberFormat="0" applyBorder="0" applyAlignment="0" applyProtection="0"/>
    <xf numFmtId="0" fontId="57" fillId="65" borderId="0" applyNumberFormat="0" applyBorder="0" applyAlignment="0" applyProtection="0"/>
    <xf numFmtId="0" fontId="12" fillId="66" borderId="0" applyNumberFormat="0" applyBorder="0" applyAlignment="0" applyProtection="0"/>
    <xf numFmtId="0" fontId="57" fillId="67" borderId="0" applyNumberFormat="0" applyBorder="0" applyAlignment="0" applyProtection="0"/>
    <xf numFmtId="0" fontId="12" fillId="29" borderId="0" applyNumberFormat="0" applyBorder="0" applyAlignment="0" applyProtection="0"/>
    <xf numFmtId="0" fontId="57" fillId="68" borderId="0" applyNumberFormat="0" applyBorder="0" applyAlignment="0" applyProtection="0"/>
    <xf numFmtId="0" fontId="12" fillId="31" borderId="0" applyNumberFormat="0" applyBorder="0" applyAlignment="0" applyProtection="0"/>
    <xf numFmtId="0" fontId="57" fillId="69" borderId="0" applyNumberFormat="0" applyBorder="0" applyAlignment="0" applyProtection="0"/>
    <xf numFmtId="0" fontId="12" fillId="70" borderId="0" applyNumberFormat="0" applyBorder="0" applyAlignment="0" applyProtection="0"/>
    <xf numFmtId="180" fontId="15" fillId="0" borderId="13" applyFill="0" applyProtection="0">
      <alignment horizontal="right"/>
    </xf>
    <xf numFmtId="0" fontId="15" fillId="0" borderId="6" applyNumberFormat="0" applyFill="0" applyProtection="0">
      <alignment horizontal="left"/>
    </xf>
    <xf numFmtId="0" fontId="71" fillId="71" borderId="0" applyNumberFormat="0" applyBorder="0" applyAlignment="0" applyProtection="0"/>
    <xf numFmtId="0" fontId="26" fillId="72" borderId="0" applyNumberFormat="0" applyBorder="0" applyAlignment="0" applyProtection="0"/>
    <xf numFmtId="0" fontId="72" fillId="55" borderId="22" applyNumberFormat="0" applyAlignment="0" applyProtection="0"/>
    <xf numFmtId="0" fontId="24" fillId="46" borderId="23" applyNumberFormat="0" applyAlignment="0" applyProtection="0"/>
    <xf numFmtId="0" fontId="73" fillId="73" borderId="16" applyNumberFormat="0" applyAlignment="0" applyProtection="0"/>
    <xf numFmtId="0" fontId="29" fillId="13" borderId="17" applyNumberFormat="0" applyAlignment="0" applyProtection="0"/>
    <xf numFmtId="1" fontId="15" fillId="0" borderId="13" applyFill="0" applyProtection="0">
      <alignment horizontal="center"/>
    </xf>
    <xf numFmtId="0" fontId="16" fillId="0" borderId="0">
      <alignment/>
      <protection/>
    </xf>
    <xf numFmtId="0" fontId="74" fillId="0" borderId="0" applyNumberFormat="0" applyFill="0" applyBorder="0" applyAlignment="0" applyProtection="0"/>
    <xf numFmtId="0" fontId="21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" fillId="74" borderId="24" applyNumberFormat="0" applyFont="0" applyAlignment="0" applyProtection="0"/>
    <xf numFmtId="0" fontId="6" fillId="47" borderId="25" applyNumberFormat="0" applyFont="0" applyAlignment="0" applyProtection="0"/>
    <xf numFmtId="0" fontId="6" fillId="47" borderId="25" applyNumberFormat="0" applyFont="0" applyAlignment="0" applyProtection="0"/>
  </cellStyleXfs>
  <cellXfs count="10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91" fontId="4" fillId="0" borderId="3" xfId="0" applyNumberFormat="1" applyFont="1" applyBorder="1" applyAlignment="1">
      <alignment horizontal="center" vertical="center" wrapText="1"/>
    </xf>
    <xf numFmtId="192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193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5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76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left" vertical="center"/>
    </xf>
    <xf numFmtId="0" fontId="77" fillId="0" borderId="2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75" borderId="3" xfId="0" applyFont="1" applyFill="1" applyBorder="1" applyAlignment="1">
      <alignment horizontal="center" vertical="center" wrapText="1"/>
    </xf>
    <xf numFmtId="49" fontId="5" fillId="75" borderId="3" xfId="0" applyNumberFormat="1" applyFont="1" applyFill="1" applyBorder="1" applyAlignment="1" applyProtection="1">
      <alignment vertical="center" wrapText="1"/>
      <protection/>
    </xf>
    <xf numFmtId="49" fontId="5" fillId="75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49" fontId="51" fillId="75" borderId="3" xfId="0" applyNumberFormat="1" applyFont="1" applyFill="1" applyBorder="1" applyAlignment="1" applyProtection="1">
      <alignment vertical="center" wrapText="1"/>
      <protection/>
    </xf>
    <xf numFmtId="0" fontId="1" fillId="0" borderId="3" xfId="0" applyFont="1" applyBorder="1" applyAlignment="1">
      <alignment horizontal="left" vertical="center" wrapText="1"/>
    </xf>
    <xf numFmtId="0" fontId="1" fillId="75" borderId="3" xfId="0" applyFont="1" applyFill="1" applyBorder="1" applyAlignment="1">
      <alignment horizontal="left" vertical="center" wrapText="1"/>
    </xf>
    <xf numFmtId="49" fontId="51" fillId="75" borderId="3" xfId="0" applyNumberFormat="1" applyFont="1" applyFill="1" applyBorder="1" applyAlignment="1" applyProtection="1">
      <alignment horizontal="left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78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3" fontId="0" fillId="0" borderId="3" xfId="0" applyNumberFormat="1" applyFont="1" applyBorder="1" applyAlignment="1">
      <alignment horizontal="center" vertical="center" wrapText="1"/>
    </xf>
    <xf numFmtId="193" fontId="78" fillId="0" borderId="3" xfId="0" applyNumberFormat="1" applyFont="1" applyBorder="1" applyAlignment="1">
      <alignment horizontal="center" vertical="center" wrapText="1"/>
    </xf>
    <xf numFmtId="49" fontId="78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93" fontId="0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193" fontId="0" fillId="0" borderId="3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75" borderId="3" xfId="0" applyFont="1" applyFill="1" applyBorder="1" applyAlignment="1">
      <alignment horizontal="left" vertical="center" wrapText="1"/>
    </xf>
    <xf numFmtId="49" fontId="5" fillId="75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76" fillId="75" borderId="3" xfId="0" applyFont="1" applyFill="1" applyBorder="1" applyAlignment="1">
      <alignment horizontal="left" vertical="center"/>
    </xf>
    <xf numFmtId="0" fontId="0" fillId="75" borderId="3" xfId="0" applyFill="1" applyBorder="1" applyAlignment="1">
      <alignment vertical="center"/>
    </xf>
    <xf numFmtId="4" fontId="76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0" fontId="1" fillId="75" borderId="3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76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8" fillId="0" borderId="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3" fontId="0" fillId="0" borderId="3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93" fontId="0" fillId="0" borderId="29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/>
    </xf>
    <xf numFmtId="0" fontId="80" fillId="0" borderId="3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vertical="center"/>
    </xf>
    <xf numFmtId="0" fontId="81" fillId="0" borderId="0" xfId="0" applyFont="1" applyAlignment="1">
      <alignment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列_1_Book1" xfId="152"/>
    <cellStyle name="分级显示行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F7" sqref="F7"/>
    </sheetView>
  </sheetViews>
  <sheetFormatPr defaultColWidth="9.00390625" defaultRowHeight="15"/>
  <cols>
    <col min="1" max="1" width="23.8515625" style="0" customWidth="1"/>
    <col min="2" max="2" width="11.7109375" style="0" customWidth="1"/>
    <col min="3" max="3" width="20.28125" style="0" customWidth="1"/>
    <col min="4" max="4" width="13.8515625" style="0" customWidth="1"/>
  </cols>
  <sheetData>
    <row r="1" spans="1:3" ht="24">
      <c r="A1" s="1" t="s">
        <v>0</v>
      </c>
      <c r="C1" s="11" t="s">
        <v>1</v>
      </c>
    </row>
    <row r="2" spans="1:4" ht="18.75">
      <c r="A2" s="66" t="s">
        <v>2</v>
      </c>
      <c r="B2" s="67"/>
      <c r="C2" s="3"/>
      <c r="D2" s="29" t="s">
        <v>3</v>
      </c>
    </row>
    <row r="3" spans="1:4" ht="21" customHeight="1">
      <c r="A3" s="68" t="s">
        <v>4</v>
      </c>
      <c r="B3" s="68"/>
      <c r="C3" s="68" t="s">
        <v>200</v>
      </c>
      <c r="D3" s="68"/>
    </row>
    <row r="4" spans="1:4" ht="27" customHeight="1">
      <c r="A4" s="5" t="s">
        <v>6</v>
      </c>
      <c r="B4" s="5" t="s">
        <v>7</v>
      </c>
      <c r="C4" s="5" t="s">
        <v>6</v>
      </c>
      <c r="D4" s="16" t="s">
        <v>9</v>
      </c>
    </row>
    <row r="5" spans="1:4" ht="33.75" customHeight="1">
      <c r="A5" s="15" t="s">
        <v>10</v>
      </c>
      <c r="B5" s="5">
        <f>B6+B7</f>
        <v>864.0900000000001</v>
      </c>
      <c r="C5" s="5" t="s">
        <v>11</v>
      </c>
      <c r="D5" s="5">
        <f>D6+D7+D8+D9+D10+D11+D12+D13+D14</f>
        <v>864.09</v>
      </c>
    </row>
    <row r="6" spans="1:4" ht="33.75" customHeight="1">
      <c r="A6" s="21" t="s">
        <v>12</v>
      </c>
      <c r="B6" s="22">
        <f>'表七部门收入总表'!C25</f>
        <v>864.0900000000001</v>
      </c>
      <c r="C6" s="65" t="s">
        <v>13</v>
      </c>
      <c r="D6" s="30"/>
    </row>
    <row r="7" spans="1:4" ht="33.75" customHeight="1">
      <c r="A7" s="21" t="s">
        <v>14</v>
      </c>
      <c r="B7" s="22"/>
      <c r="C7" s="21" t="s">
        <v>15</v>
      </c>
      <c r="D7" s="5"/>
    </row>
    <row r="8" spans="1:4" ht="33.75" customHeight="1">
      <c r="A8" s="21"/>
      <c r="B8" s="22"/>
      <c r="C8" s="64" t="s">
        <v>203</v>
      </c>
      <c r="D8" s="30">
        <v>697.3</v>
      </c>
    </row>
    <row r="9" spans="1:4" ht="33.75" customHeight="1">
      <c r="A9" s="21" t="s">
        <v>16</v>
      </c>
      <c r="B9" s="22">
        <f>B10+B11</f>
        <v>0</v>
      </c>
      <c r="C9" s="21" t="s">
        <v>17</v>
      </c>
      <c r="D9" s="5"/>
    </row>
    <row r="10" spans="1:4" ht="33.75" customHeight="1">
      <c r="A10" s="21" t="s">
        <v>12</v>
      </c>
      <c r="B10" s="22"/>
      <c r="C10" s="21" t="s">
        <v>18</v>
      </c>
      <c r="D10" s="5"/>
    </row>
    <row r="11" spans="1:4" ht="33.75" customHeight="1">
      <c r="A11" s="21" t="s">
        <v>14</v>
      </c>
      <c r="B11" s="22"/>
      <c r="C11" s="21" t="s">
        <v>19</v>
      </c>
      <c r="D11" s="5"/>
    </row>
    <row r="12" spans="1:4" ht="33.75" customHeight="1">
      <c r="A12" s="22"/>
      <c r="B12" s="22"/>
      <c r="C12" s="21" t="s">
        <v>20</v>
      </c>
      <c r="D12" s="5">
        <f>'表七部门收入总表'!E9</f>
        <v>74.35</v>
      </c>
    </row>
    <row r="13" spans="1:4" ht="33.75" customHeight="1">
      <c r="A13" s="22"/>
      <c r="B13" s="22"/>
      <c r="C13" s="21" t="s">
        <v>21</v>
      </c>
      <c r="D13" s="5">
        <f>'表七部门收入总表'!E16</f>
        <v>42.07</v>
      </c>
    </row>
    <row r="14" spans="1:4" ht="33.75" customHeight="1">
      <c r="A14" s="22"/>
      <c r="B14" s="22"/>
      <c r="C14" s="21" t="s">
        <v>22</v>
      </c>
      <c r="D14" s="5">
        <f>'表七部门收入总表'!E21</f>
        <v>50.37</v>
      </c>
    </row>
    <row r="15" spans="1:4" ht="33.75" customHeight="1">
      <c r="A15" s="22"/>
      <c r="B15" s="22"/>
      <c r="C15" s="21" t="s">
        <v>23</v>
      </c>
      <c r="D15" s="5"/>
    </row>
    <row r="16" spans="1:4" ht="33.75" customHeight="1">
      <c r="A16" s="22"/>
      <c r="B16" s="22"/>
      <c r="C16" s="22"/>
      <c r="D16" s="5"/>
    </row>
    <row r="17" spans="1:4" ht="33.75" customHeight="1">
      <c r="A17" s="22" t="s">
        <v>24</v>
      </c>
      <c r="B17" s="22">
        <f>B5+B9</f>
        <v>864.0900000000001</v>
      </c>
      <c r="C17" s="22" t="s">
        <v>25</v>
      </c>
      <c r="D17" s="5">
        <f>D5+D15</f>
        <v>864.09</v>
      </c>
    </row>
    <row r="18" ht="24">
      <c r="A18" s="11"/>
    </row>
  </sheetData>
  <sheetProtection/>
  <mergeCells count="3">
    <mergeCell ref="A2:B2"/>
    <mergeCell ref="A3:B3"/>
    <mergeCell ref="C3:D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1" sqref="C21"/>
    </sheetView>
  </sheetViews>
  <sheetFormatPr defaultColWidth="9.00390625" defaultRowHeight="15"/>
  <cols>
    <col min="1" max="1" width="9.00390625" style="0" customWidth="1"/>
    <col min="2" max="2" width="18.140625" style="0" customWidth="1"/>
    <col min="3" max="3" width="9.8515625" style="0" customWidth="1"/>
    <col min="4" max="4" width="10.00390625" style="0" customWidth="1"/>
    <col min="5" max="5" width="9.421875" style="0" customWidth="1"/>
    <col min="6" max="6" width="8.7109375" style="0" customWidth="1"/>
  </cols>
  <sheetData>
    <row r="1" spans="1:6" ht="36" customHeight="1">
      <c r="A1" s="1" t="s">
        <v>0</v>
      </c>
      <c r="B1" s="4"/>
      <c r="C1" s="2" t="s">
        <v>26</v>
      </c>
      <c r="D1" s="4"/>
      <c r="E1" s="4"/>
      <c r="F1" s="4"/>
    </row>
    <row r="2" spans="1:6" ht="16.5" customHeight="1">
      <c r="A2" s="69" t="s">
        <v>27</v>
      </c>
      <c r="B2" s="70"/>
      <c r="C2" s="70"/>
      <c r="D2" s="70"/>
      <c r="E2" s="70"/>
      <c r="F2" s="70"/>
    </row>
    <row r="3" spans="1:6" ht="20.25" customHeight="1">
      <c r="A3" s="71" t="s">
        <v>28</v>
      </c>
      <c r="B3" s="71"/>
      <c r="C3" s="72" t="s">
        <v>29</v>
      </c>
      <c r="D3" s="72"/>
      <c r="E3" s="72"/>
      <c r="F3" s="71" t="s">
        <v>30</v>
      </c>
    </row>
    <row r="4" spans="1:6" ht="20.25" customHeight="1">
      <c r="A4" s="33" t="s">
        <v>31</v>
      </c>
      <c r="B4" s="33" t="s">
        <v>32</v>
      </c>
      <c r="C4" s="33" t="s">
        <v>33</v>
      </c>
      <c r="D4" s="33" t="s">
        <v>34</v>
      </c>
      <c r="E4" s="33" t="s">
        <v>35</v>
      </c>
      <c r="F4" s="71"/>
    </row>
    <row r="5" spans="1:6" ht="20.25" customHeight="1">
      <c r="A5" s="35">
        <v>204</v>
      </c>
      <c r="B5" s="33" t="s">
        <v>36</v>
      </c>
      <c r="C5" s="33">
        <f>D5+E5</f>
        <v>697.3000000000001</v>
      </c>
      <c r="D5" s="33">
        <f>D6</f>
        <v>591.97</v>
      </c>
      <c r="E5" s="33">
        <f>E6</f>
        <v>105.33</v>
      </c>
      <c r="F5" s="33"/>
    </row>
    <row r="6" spans="1:6" ht="20.25" customHeight="1">
      <c r="A6" s="36">
        <v>20405</v>
      </c>
      <c r="B6" s="34" t="s">
        <v>37</v>
      </c>
      <c r="C6" s="33">
        <f>D6+E6</f>
        <v>697.3000000000001</v>
      </c>
      <c r="D6" s="33">
        <f>D7+D8</f>
        <v>591.97</v>
      </c>
      <c r="E6" s="33">
        <f>E7+E8</f>
        <v>105.33</v>
      </c>
      <c r="F6" s="33"/>
    </row>
    <row r="7" spans="1:6" ht="20.25" customHeight="1">
      <c r="A7" s="37" t="s">
        <v>38</v>
      </c>
      <c r="B7" s="34" t="s">
        <v>39</v>
      </c>
      <c r="C7" s="33">
        <f>D7+E7</f>
        <v>667.57</v>
      </c>
      <c r="D7" s="33">
        <v>591.97</v>
      </c>
      <c r="E7" s="38">
        <v>75.6</v>
      </c>
      <c r="F7" s="33"/>
    </row>
    <row r="8" spans="1:6" ht="20.25" customHeight="1">
      <c r="A8" s="37" t="s">
        <v>40</v>
      </c>
      <c r="B8" s="34" t="s">
        <v>41</v>
      </c>
      <c r="C8" s="33">
        <f>D8+E8</f>
        <v>29.73</v>
      </c>
      <c r="D8" s="33"/>
      <c r="E8" s="38">
        <v>29.73</v>
      </c>
      <c r="F8" s="33"/>
    </row>
    <row r="9" spans="1:6" ht="24" customHeight="1">
      <c r="A9" s="35">
        <v>208</v>
      </c>
      <c r="B9" s="33" t="s">
        <v>42</v>
      </c>
      <c r="C9" s="33">
        <f aca="true" t="shared" si="0" ref="C9:C17">D9+E9</f>
        <v>74.35</v>
      </c>
      <c r="D9" s="33">
        <f>D10+D12</f>
        <v>74.35</v>
      </c>
      <c r="E9" s="33">
        <f>E10+E12</f>
        <v>0</v>
      </c>
      <c r="F9" s="33"/>
    </row>
    <row r="10" spans="1:6" ht="29.25" customHeight="1">
      <c r="A10" s="35">
        <v>20826</v>
      </c>
      <c r="B10" s="33" t="s">
        <v>43</v>
      </c>
      <c r="C10" s="33">
        <f t="shared" si="0"/>
        <v>71.02</v>
      </c>
      <c r="D10" s="33">
        <f>D11</f>
        <v>71.02</v>
      </c>
      <c r="E10" s="33"/>
      <c r="F10" s="33"/>
    </row>
    <row r="11" spans="1:6" ht="44.25" customHeight="1">
      <c r="A11" s="35">
        <v>2082699</v>
      </c>
      <c r="B11" s="33" t="s">
        <v>44</v>
      </c>
      <c r="C11" s="33">
        <f t="shared" si="0"/>
        <v>71.02</v>
      </c>
      <c r="D11" s="33">
        <v>71.02</v>
      </c>
      <c r="E11" s="33"/>
      <c r="F11" s="33"/>
    </row>
    <row r="12" spans="1:6" ht="29.25" customHeight="1">
      <c r="A12" s="35">
        <v>20827</v>
      </c>
      <c r="B12" s="33" t="s">
        <v>45</v>
      </c>
      <c r="C12" s="33">
        <f t="shared" si="0"/>
        <v>3.33</v>
      </c>
      <c r="D12" s="33">
        <f>D13+D14+D15</f>
        <v>3.33</v>
      </c>
      <c r="E12" s="33">
        <f>E13+E14+E15</f>
        <v>0</v>
      </c>
      <c r="F12" s="33"/>
    </row>
    <row r="13" spans="1:6" ht="29.25" customHeight="1">
      <c r="A13" s="35">
        <v>2082701</v>
      </c>
      <c r="B13" s="33" t="s">
        <v>46</v>
      </c>
      <c r="C13" s="33">
        <f t="shared" si="0"/>
        <v>0.13</v>
      </c>
      <c r="D13" s="33">
        <v>0.13</v>
      </c>
      <c r="E13" s="33"/>
      <c r="F13" s="33"/>
    </row>
    <row r="14" spans="1:6" ht="29.25" customHeight="1">
      <c r="A14" s="35">
        <v>2082702</v>
      </c>
      <c r="B14" s="33" t="s">
        <v>47</v>
      </c>
      <c r="C14" s="33">
        <f t="shared" si="0"/>
        <v>0.71</v>
      </c>
      <c r="D14" s="33">
        <v>0.71</v>
      </c>
      <c r="E14" s="33"/>
      <c r="F14" s="33"/>
    </row>
    <row r="15" spans="1:6" ht="29.25" customHeight="1">
      <c r="A15" s="35">
        <v>2082703</v>
      </c>
      <c r="B15" s="33" t="s">
        <v>48</v>
      </c>
      <c r="C15" s="33">
        <f t="shared" si="0"/>
        <v>2.49</v>
      </c>
      <c r="D15" s="33">
        <v>2.49</v>
      </c>
      <c r="E15" s="33"/>
      <c r="F15" s="33"/>
    </row>
    <row r="16" spans="1:6" ht="29.25" customHeight="1">
      <c r="A16" s="35">
        <v>210</v>
      </c>
      <c r="B16" s="33" t="s">
        <v>49</v>
      </c>
      <c r="C16" s="33">
        <f t="shared" si="0"/>
        <v>42.07</v>
      </c>
      <c r="D16" s="33">
        <f>D19+D17</f>
        <v>42.07</v>
      </c>
      <c r="E16" s="33">
        <f>E19</f>
        <v>0</v>
      </c>
      <c r="F16" s="33"/>
    </row>
    <row r="17" spans="1:6" ht="20.25" customHeight="1">
      <c r="A17" s="35">
        <v>21011</v>
      </c>
      <c r="B17" s="33" t="s">
        <v>50</v>
      </c>
      <c r="C17" s="33">
        <f t="shared" si="0"/>
        <v>13.66</v>
      </c>
      <c r="D17" s="33">
        <f>D18</f>
        <v>13.66</v>
      </c>
      <c r="E17" s="33"/>
      <c r="F17" s="33"/>
    </row>
    <row r="18" spans="1:6" ht="20.25" customHeight="1">
      <c r="A18" s="35">
        <v>2101103</v>
      </c>
      <c r="B18" s="33" t="s">
        <v>51</v>
      </c>
      <c r="C18" s="33">
        <f>E18+D18</f>
        <v>13.66</v>
      </c>
      <c r="D18" s="33">
        <v>13.66</v>
      </c>
      <c r="E18" s="33"/>
      <c r="F18" s="33"/>
    </row>
    <row r="19" spans="1:6" ht="29.25" customHeight="1">
      <c r="A19" s="35">
        <v>21012</v>
      </c>
      <c r="B19" s="33" t="s">
        <v>52</v>
      </c>
      <c r="C19" s="33">
        <f>C20</f>
        <v>28.41</v>
      </c>
      <c r="D19" s="33">
        <f>D20</f>
        <v>28.41</v>
      </c>
      <c r="E19" s="33">
        <f>E20</f>
        <v>0</v>
      </c>
      <c r="F19" s="33"/>
    </row>
    <row r="20" spans="1:6" ht="39" customHeight="1">
      <c r="A20" s="35">
        <v>2101201</v>
      </c>
      <c r="B20" s="33" t="s">
        <v>53</v>
      </c>
      <c r="C20" s="33">
        <f>D20+E20</f>
        <v>28.41</v>
      </c>
      <c r="D20" s="33">
        <v>28.41</v>
      </c>
      <c r="E20" s="33"/>
      <c r="F20" s="33"/>
    </row>
    <row r="21" spans="1:6" ht="20.25" customHeight="1">
      <c r="A21" s="35">
        <v>221</v>
      </c>
      <c r="B21" s="33" t="s">
        <v>54</v>
      </c>
      <c r="C21" s="33">
        <f>C22</f>
        <v>50.37</v>
      </c>
      <c r="D21" s="33">
        <f>D22</f>
        <v>50.37</v>
      </c>
      <c r="E21" s="33">
        <f>E22</f>
        <v>0</v>
      </c>
      <c r="F21" s="33"/>
    </row>
    <row r="22" spans="1:6" ht="20.25" customHeight="1">
      <c r="A22" s="35">
        <v>22102</v>
      </c>
      <c r="B22" s="33" t="s">
        <v>55</v>
      </c>
      <c r="C22" s="33">
        <f>C23+C24</f>
        <v>50.37</v>
      </c>
      <c r="D22" s="33">
        <f>D23+D24</f>
        <v>50.37</v>
      </c>
      <c r="E22" s="33">
        <f>E23+E24</f>
        <v>0</v>
      </c>
      <c r="F22" s="33"/>
    </row>
    <row r="23" spans="1:6" ht="20.25" customHeight="1">
      <c r="A23" s="35">
        <v>2210201</v>
      </c>
      <c r="B23" s="33" t="s">
        <v>56</v>
      </c>
      <c r="C23" s="33">
        <f>D23+E23</f>
        <v>50.37</v>
      </c>
      <c r="D23" s="33">
        <v>50.37</v>
      </c>
      <c r="E23" s="33"/>
      <c r="F23" s="33"/>
    </row>
    <row r="24" spans="1:6" ht="20.25" customHeight="1">
      <c r="A24" s="35">
        <v>2210203</v>
      </c>
      <c r="B24" s="33" t="s">
        <v>57</v>
      </c>
      <c r="C24" s="33"/>
      <c r="D24" s="33"/>
      <c r="E24" s="33"/>
      <c r="F24" s="33"/>
    </row>
    <row r="25" spans="1:6" ht="20.25" customHeight="1">
      <c r="A25" s="33" t="s">
        <v>8</v>
      </c>
      <c r="B25" s="33" t="s">
        <v>58</v>
      </c>
      <c r="C25" s="33">
        <f>C5+C9+C16+C21</f>
        <v>864.0900000000001</v>
      </c>
      <c r="D25" s="33">
        <f>D5+D9+D16+D21</f>
        <v>758.7600000000001</v>
      </c>
      <c r="E25" s="33">
        <f>E5+E9+E16+E21</f>
        <v>105.33</v>
      </c>
      <c r="F25" s="33"/>
    </row>
    <row r="26" spans="1:6" ht="13.5" customHeight="1">
      <c r="A26" s="73" t="s">
        <v>59</v>
      </c>
      <c r="B26" s="74"/>
      <c r="C26" s="74"/>
      <c r="D26" s="74"/>
      <c r="E26" s="74"/>
      <c r="F26" s="74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29" sqref="M29"/>
    </sheetView>
  </sheetViews>
  <sheetFormatPr defaultColWidth="9.140625" defaultRowHeight="15"/>
  <cols>
    <col min="1" max="1" width="5.00390625" style="0" customWidth="1"/>
    <col min="2" max="2" width="3.57421875" style="0" customWidth="1"/>
    <col min="3" max="3" width="10.7109375" style="0" customWidth="1"/>
    <col min="4" max="4" width="7.7109375" style="0" customWidth="1"/>
    <col min="5" max="6" width="4.421875" style="0" customWidth="1"/>
    <col min="7" max="7" width="15.7109375" style="0" customWidth="1"/>
    <col min="8" max="8" width="8.421875" style="0" customWidth="1"/>
    <col min="9" max="9" width="9.421875" style="0" customWidth="1"/>
    <col min="10" max="11" width="6.57421875" style="0" customWidth="1"/>
  </cols>
  <sheetData>
    <row r="1" spans="1:11" ht="30" customHeight="1">
      <c r="A1" s="10" t="s">
        <v>126</v>
      </c>
      <c r="B1" s="10"/>
      <c r="C1" s="10"/>
      <c r="D1" s="10"/>
      <c r="E1" s="10"/>
      <c r="F1" s="10"/>
      <c r="G1" s="23" t="s">
        <v>60</v>
      </c>
      <c r="H1" s="23"/>
      <c r="I1" s="23"/>
      <c r="J1" s="23"/>
      <c r="K1" s="23"/>
    </row>
    <row r="2" spans="2:11" ht="21" customHeight="1">
      <c r="B2" s="24"/>
      <c r="F2" s="20"/>
      <c r="J2" s="70" t="s">
        <v>127</v>
      </c>
      <c r="K2" s="70"/>
    </row>
    <row r="3" spans="1:11" ht="21" customHeight="1">
      <c r="A3" s="79" t="s">
        <v>128</v>
      </c>
      <c r="B3" s="79"/>
      <c r="C3" s="79"/>
      <c r="D3" s="79"/>
      <c r="E3" s="80" t="s">
        <v>129</v>
      </c>
      <c r="F3" s="81"/>
      <c r="G3" s="81"/>
      <c r="H3" s="81"/>
      <c r="I3" s="81"/>
      <c r="J3" s="81"/>
      <c r="K3" s="82"/>
    </row>
    <row r="4" spans="1:11" ht="27" customHeight="1">
      <c r="A4" s="79" t="s">
        <v>31</v>
      </c>
      <c r="B4" s="79"/>
      <c r="C4" s="79" t="s">
        <v>130</v>
      </c>
      <c r="D4" s="79" t="s">
        <v>131</v>
      </c>
      <c r="E4" s="83" t="s">
        <v>31</v>
      </c>
      <c r="F4" s="84"/>
      <c r="G4" s="75" t="s">
        <v>32</v>
      </c>
      <c r="H4" s="75" t="s">
        <v>132</v>
      </c>
      <c r="I4" s="75"/>
      <c r="J4" s="75"/>
      <c r="K4" s="75" t="s">
        <v>30</v>
      </c>
    </row>
    <row r="5" spans="1:11" ht="31.5" customHeight="1">
      <c r="A5" s="39" t="s">
        <v>133</v>
      </c>
      <c r="B5" s="40" t="s">
        <v>134</v>
      </c>
      <c r="C5" s="79"/>
      <c r="D5" s="79"/>
      <c r="E5" s="39" t="s">
        <v>133</v>
      </c>
      <c r="F5" s="41" t="s">
        <v>134</v>
      </c>
      <c r="G5" s="75"/>
      <c r="H5" s="42" t="s">
        <v>8</v>
      </c>
      <c r="I5" s="42" t="s">
        <v>61</v>
      </c>
      <c r="J5" s="42" t="s">
        <v>62</v>
      </c>
      <c r="K5" s="75"/>
    </row>
    <row r="6" spans="1:11" ht="25.5" customHeight="1">
      <c r="A6" s="43">
        <v>501</v>
      </c>
      <c r="B6" s="44"/>
      <c r="C6" s="45" t="s">
        <v>135</v>
      </c>
      <c r="D6" s="46">
        <f>D7+D10+D14+D15</f>
        <v>652.8499999999999</v>
      </c>
      <c r="E6" s="45">
        <v>301</v>
      </c>
      <c r="F6" s="42"/>
      <c r="G6" s="42" t="s">
        <v>63</v>
      </c>
      <c r="H6" s="47">
        <f>I6+J6</f>
        <v>652.8499999999999</v>
      </c>
      <c r="I6" s="47">
        <f>SUM(I7:I17)</f>
        <v>652.8499999999999</v>
      </c>
      <c r="J6" s="47"/>
      <c r="K6" s="47"/>
    </row>
    <row r="7" spans="1:11" ht="21" customHeight="1">
      <c r="A7" s="85"/>
      <c r="B7" s="86" t="s">
        <v>136</v>
      </c>
      <c r="C7" s="87" t="s">
        <v>137</v>
      </c>
      <c r="D7" s="88">
        <f>SUM(H7:H9)</f>
        <v>455.18999999999994</v>
      </c>
      <c r="E7" s="76"/>
      <c r="F7" s="48" t="s">
        <v>201</v>
      </c>
      <c r="G7" s="42" t="s">
        <v>64</v>
      </c>
      <c r="H7" s="47">
        <f aca="true" t="shared" si="0" ref="H7:H37">I7+J7</f>
        <v>95.03</v>
      </c>
      <c r="I7" s="42">
        <v>95.03</v>
      </c>
      <c r="J7" s="47"/>
      <c r="K7" s="47"/>
    </row>
    <row r="8" spans="1:11" ht="21" customHeight="1">
      <c r="A8" s="85"/>
      <c r="B8" s="86"/>
      <c r="C8" s="87"/>
      <c r="D8" s="87"/>
      <c r="E8" s="77"/>
      <c r="F8" s="48" t="s">
        <v>117</v>
      </c>
      <c r="G8" s="42" t="s">
        <v>65</v>
      </c>
      <c r="H8" s="47">
        <f t="shared" si="0"/>
        <v>331.38</v>
      </c>
      <c r="I8" s="42">
        <v>331.38</v>
      </c>
      <c r="J8" s="47"/>
      <c r="K8" s="47"/>
    </row>
    <row r="9" spans="1:11" ht="21" customHeight="1">
      <c r="A9" s="85"/>
      <c r="B9" s="86"/>
      <c r="C9" s="87"/>
      <c r="D9" s="87"/>
      <c r="E9" s="78"/>
      <c r="F9" s="48" t="s">
        <v>118</v>
      </c>
      <c r="G9" s="42" t="s">
        <v>66</v>
      </c>
      <c r="H9" s="47">
        <f t="shared" si="0"/>
        <v>28.78</v>
      </c>
      <c r="I9" s="42">
        <v>28.78</v>
      </c>
      <c r="J9" s="47"/>
      <c r="K9" s="47"/>
    </row>
    <row r="10" spans="1:11" ht="21" customHeight="1">
      <c r="A10" s="89"/>
      <c r="B10" s="91" t="s">
        <v>119</v>
      </c>
      <c r="C10" s="76" t="s">
        <v>138</v>
      </c>
      <c r="D10" s="93">
        <f>SUM(H10:H13)</f>
        <v>116.41999999999999</v>
      </c>
      <c r="E10" s="76"/>
      <c r="F10" s="48" t="s">
        <v>139</v>
      </c>
      <c r="G10" s="42" t="s">
        <v>140</v>
      </c>
      <c r="H10" s="47">
        <f t="shared" si="0"/>
        <v>3.33</v>
      </c>
      <c r="I10" s="42">
        <v>3.33</v>
      </c>
      <c r="J10" s="47"/>
      <c r="K10" s="47"/>
    </row>
    <row r="11" spans="1:11" ht="30" customHeight="1">
      <c r="A11" s="90"/>
      <c r="B11" s="92"/>
      <c r="C11" s="77"/>
      <c r="D11" s="77"/>
      <c r="E11" s="77"/>
      <c r="F11" s="48" t="s">
        <v>202</v>
      </c>
      <c r="G11" s="42" t="s">
        <v>141</v>
      </c>
      <c r="H11" s="47">
        <f t="shared" si="0"/>
        <v>71.02</v>
      </c>
      <c r="I11" s="42">
        <v>71.02</v>
      </c>
      <c r="J11" s="47"/>
      <c r="K11" s="47"/>
    </row>
    <row r="12" spans="1:11" ht="27.75" customHeight="1">
      <c r="A12" s="90"/>
      <c r="B12" s="92"/>
      <c r="C12" s="77"/>
      <c r="D12" s="77"/>
      <c r="E12" s="77"/>
      <c r="F12" s="48" t="s">
        <v>142</v>
      </c>
      <c r="G12" s="42" t="s">
        <v>143</v>
      </c>
      <c r="H12" s="47">
        <f t="shared" si="0"/>
        <v>28.41</v>
      </c>
      <c r="I12" s="42">
        <v>28.41</v>
      </c>
      <c r="J12" s="47"/>
      <c r="K12" s="47"/>
    </row>
    <row r="13" spans="1:11" ht="21" customHeight="1">
      <c r="A13" s="49"/>
      <c r="B13" s="50"/>
      <c r="C13" s="51"/>
      <c r="D13" s="78"/>
      <c r="E13" s="78"/>
      <c r="F13" s="48" t="s">
        <v>120</v>
      </c>
      <c r="G13" s="42" t="s">
        <v>144</v>
      </c>
      <c r="H13" s="47">
        <f t="shared" si="0"/>
        <v>13.66</v>
      </c>
      <c r="I13" s="42">
        <v>13.66</v>
      </c>
      <c r="J13" s="47"/>
      <c r="K13" s="47"/>
    </row>
    <row r="14" spans="1:11" ht="21" customHeight="1">
      <c r="A14" s="43"/>
      <c r="B14" s="44" t="s">
        <v>121</v>
      </c>
      <c r="C14" s="45" t="s">
        <v>145</v>
      </c>
      <c r="D14" s="46">
        <f>H14</f>
        <v>50.37</v>
      </c>
      <c r="E14" s="45"/>
      <c r="F14" s="48" t="s">
        <v>146</v>
      </c>
      <c r="G14" s="42" t="s">
        <v>147</v>
      </c>
      <c r="H14" s="47">
        <f t="shared" si="0"/>
        <v>50.37</v>
      </c>
      <c r="I14" s="47">
        <v>50.37</v>
      </c>
      <c r="J14" s="47"/>
      <c r="K14" s="47"/>
    </row>
    <row r="15" spans="1:11" ht="27.75" customHeight="1">
      <c r="A15" s="89"/>
      <c r="B15" s="86" t="s">
        <v>148</v>
      </c>
      <c r="C15" s="95" t="s">
        <v>149</v>
      </c>
      <c r="D15" s="93">
        <f>SUM(H15:H17)</f>
        <v>30.87</v>
      </c>
      <c r="E15" s="76"/>
      <c r="F15" s="48" t="s">
        <v>148</v>
      </c>
      <c r="G15" s="42" t="s">
        <v>150</v>
      </c>
      <c r="H15" s="47">
        <f t="shared" si="0"/>
        <v>6.2</v>
      </c>
      <c r="I15" s="42">
        <v>6.2</v>
      </c>
      <c r="J15" s="47"/>
      <c r="K15" s="47"/>
    </row>
    <row r="16" spans="1:11" ht="30.75" customHeight="1">
      <c r="A16" s="90"/>
      <c r="B16" s="86"/>
      <c r="C16" s="96"/>
      <c r="D16" s="77"/>
      <c r="E16" s="77"/>
      <c r="F16" s="48" t="s">
        <v>148</v>
      </c>
      <c r="G16" s="42" t="s">
        <v>151</v>
      </c>
      <c r="H16" s="47">
        <f t="shared" si="0"/>
        <v>24.67</v>
      </c>
      <c r="I16" s="42">
        <v>24.67</v>
      </c>
      <c r="J16" s="47"/>
      <c r="K16" s="47"/>
    </row>
    <row r="17" spans="1:11" ht="21" customHeight="1">
      <c r="A17" s="94"/>
      <c r="B17" s="86"/>
      <c r="C17" s="97"/>
      <c r="D17" s="78"/>
      <c r="E17" s="78"/>
      <c r="F17" s="48" t="s">
        <v>148</v>
      </c>
      <c r="G17" s="42" t="s">
        <v>149</v>
      </c>
      <c r="H17" s="47">
        <f t="shared" si="0"/>
        <v>0</v>
      </c>
      <c r="I17" s="42">
        <v>0</v>
      </c>
      <c r="J17" s="47"/>
      <c r="K17" s="47"/>
    </row>
    <row r="18" spans="1:11" ht="28.5" customHeight="1">
      <c r="A18" s="52">
        <v>509</v>
      </c>
      <c r="B18" s="44"/>
      <c r="C18" s="42" t="s">
        <v>152</v>
      </c>
      <c r="D18" s="53">
        <f>D19</f>
        <v>7.64</v>
      </c>
      <c r="E18" s="45">
        <v>303</v>
      </c>
      <c r="F18" s="42"/>
      <c r="G18" s="42" t="s">
        <v>152</v>
      </c>
      <c r="H18" s="47">
        <f>I18+J18</f>
        <v>7.64</v>
      </c>
      <c r="I18" s="47">
        <f>SUM(I19:I25)</f>
        <v>7.64</v>
      </c>
      <c r="J18" s="47"/>
      <c r="K18" s="47"/>
    </row>
    <row r="19" spans="1:11" ht="40.5" customHeight="1">
      <c r="A19" s="43"/>
      <c r="B19" s="44" t="s">
        <v>148</v>
      </c>
      <c r="C19" s="42" t="s">
        <v>156</v>
      </c>
      <c r="D19" s="46">
        <f>H19</f>
        <v>7.64</v>
      </c>
      <c r="E19" s="45"/>
      <c r="F19" s="48" t="s">
        <v>148</v>
      </c>
      <c r="G19" s="42" t="s">
        <v>67</v>
      </c>
      <c r="H19" s="47">
        <f t="shared" si="0"/>
        <v>7.64</v>
      </c>
      <c r="I19" s="47">
        <v>7.64</v>
      </c>
      <c r="J19" s="47"/>
      <c r="K19" s="47"/>
    </row>
    <row r="20" spans="1:11" ht="30" customHeight="1">
      <c r="A20" s="43" t="s">
        <v>157</v>
      </c>
      <c r="B20" s="44"/>
      <c r="C20" s="45" t="s">
        <v>158</v>
      </c>
      <c r="D20" s="46">
        <f>D21+D31+D32+D33+D34+D35+D36+D37</f>
        <v>98.27000000000001</v>
      </c>
      <c r="E20" s="45">
        <v>302</v>
      </c>
      <c r="F20" s="42"/>
      <c r="G20" s="42" t="s">
        <v>68</v>
      </c>
      <c r="H20" s="47">
        <f t="shared" si="0"/>
        <v>98.27000000000001</v>
      </c>
      <c r="I20" s="47"/>
      <c r="J20" s="47">
        <f>SUM(J21:J37)</f>
        <v>98.27000000000001</v>
      </c>
      <c r="K20" s="47"/>
    </row>
    <row r="21" spans="1:11" ht="21" customHeight="1">
      <c r="A21" s="89"/>
      <c r="B21" s="91" t="s">
        <v>153</v>
      </c>
      <c r="C21" s="76" t="s">
        <v>159</v>
      </c>
      <c r="D21" s="93">
        <f>SUM(H21:H30)</f>
        <v>56.65</v>
      </c>
      <c r="E21" s="76"/>
      <c r="F21" s="48" t="s">
        <v>153</v>
      </c>
      <c r="G21" s="42" t="s">
        <v>69</v>
      </c>
      <c r="H21" s="47">
        <f t="shared" si="0"/>
        <v>12.42</v>
      </c>
      <c r="I21" s="47"/>
      <c r="J21" s="42">
        <v>12.42</v>
      </c>
      <c r="K21" s="47"/>
    </row>
    <row r="22" spans="1:11" ht="21" customHeight="1">
      <c r="A22" s="90"/>
      <c r="B22" s="92"/>
      <c r="C22" s="77"/>
      <c r="D22" s="77"/>
      <c r="E22" s="77"/>
      <c r="F22" s="48" t="s">
        <v>119</v>
      </c>
      <c r="G22" s="42" t="s">
        <v>70</v>
      </c>
      <c r="H22" s="47">
        <f t="shared" si="0"/>
        <v>0</v>
      </c>
      <c r="I22" s="47"/>
      <c r="J22" s="42"/>
      <c r="K22" s="47"/>
    </row>
    <row r="23" spans="1:11" ht="21" customHeight="1">
      <c r="A23" s="90"/>
      <c r="B23" s="92"/>
      <c r="C23" s="77"/>
      <c r="D23" s="77"/>
      <c r="E23" s="77"/>
      <c r="F23" s="48" t="s">
        <v>155</v>
      </c>
      <c r="G23" s="42" t="s">
        <v>160</v>
      </c>
      <c r="H23" s="47">
        <f t="shared" si="0"/>
        <v>0</v>
      </c>
      <c r="I23" s="47"/>
      <c r="J23" s="42"/>
      <c r="K23" s="47"/>
    </row>
    <row r="24" spans="1:11" ht="21" customHeight="1">
      <c r="A24" s="90"/>
      <c r="B24" s="92"/>
      <c r="C24" s="77"/>
      <c r="D24" s="77"/>
      <c r="E24" s="77"/>
      <c r="F24" s="48" t="s">
        <v>122</v>
      </c>
      <c r="G24" s="42" t="s">
        <v>161</v>
      </c>
      <c r="H24" s="47">
        <f t="shared" si="0"/>
        <v>1.55</v>
      </c>
      <c r="I24" s="47"/>
      <c r="J24" s="42">
        <v>1.55</v>
      </c>
      <c r="K24" s="47"/>
    </row>
    <row r="25" spans="1:11" ht="21" customHeight="1">
      <c r="A25" s="90"/>
      <c r="B25" s="92"/>
      <c r="C25" s="77"/>
      <c r="D25" s="77"/>
      <c r="E25" s="77"/>
      <c r="F25" s="48" t="s">
        <v>123</v>
      </c>
      <c r="G25" s="42" t="s">
        <v>162</v>
      </c>
      <c r="H25" s="47">
        <f t="shared" si="0"/>
        <v>3.1</v>
      </c>
      <c r="I25" s="47"/>
      <c r="J25" s="42">
        <v>3.1</v>
      </c>
      <c r="K25" s="47"/>
    </row>
    <row r="26" spans="1:11" ht="21" customHeight="1">
      <c r="A26" s="90"/>
      <c r="B26" s="92"/>
      <c r="C26" s="77"/>
      <c r="D26" s="77"/>
      <c r="E26" s="77"/>
      <c r="F26" s="48" t="s">
        <v>124</v>
      </c>
      <c r="G26" s="42" t="s">
        <v>163</v>
      </c>
      <c r="H26" s="47">
        <f t="shared" si="0"/>
        <v>0</v>
      </c>
      <c r="I26" s="47"/>
      <c r="J26" s="42"/>
      <c r="K26" s="47"/>
    </row>
    <row r="27" spans="1:11" ht="21" customHeight="1">
      <c r="A27" s="90"/>
      <c r="B27" s="92"/>
      <c r="C27" s="77"/>
      <c r="D27" s="77"/>
      <c r="E27" s="77"/>
      <c r="F27" s="48" t="s">
        <v>164</v>
      </c>
      <c r="G27" s="42" t="s">
        <v>165</v>
      </c>
      <c r="H27" s="47">
        <f t="shared" si="0"/>
        <v>30.29</v>
      </c>
      <c r="I27" s="47"/>
      <c r="J27" s="42">
        <v>30.29</v>
      </c>
      <c r="K27" s="47"/>
    </row>
    <row r="28" spans="1:11" ht="21" customHeight="1">
      <c r="A28" s="90"/>
      <c r="B28" s="92"/>
      <c r="C28" s="77"/>
      <c r="D28" s="77"/>
      <c r="E28" s="77"/>
      <c r="F28" s="48" t="s">
        <v>166</v>
      </c>
      <c r="G28" s="42" t="s">
        <v>167</v>
      </c>
      <c r="H28" s="47">
        <f t="shared" si="0"/>
        <v>9.1</v>
      </c>
      <c r="I28" s="47"/>
      <c r="J28" s="42">
        <v>9.1</v>
      </c>
      <c r="K28" s="47"/>
    </row>
    <row r="29" spans="1:11" ht="21" customHeight="1">
      <c r="A29" s="90"/>
      <c r="B29" s="92"/>
      <c r="C29" s="77"/>
      <c r="D29" s="77"/>
      <c r="E29" s="77"/>
      <c r="F29" s="48" t="s">
        <v>168</v>
      </c>
      <c r="G29" s="42" t="s">
        <v>169</v>
      </c>
      <c r="H29" s="47">
        <f t="shared" si="0"/>
        <v>0.19</v>
      </c>
      <c r="I29" s="47"/>
      <c r="J29" s="42">
        <v>0.19</v>
      </c>
      <c r="K29" s="47"/>
    </row>
    <row r="30" spans="1:11" ht="21" customHeight="1">
      <c r="A30" s="94"/>
      <c r="B30" s="98"/>
      <c r="C30" s="78"/>
      <c r="D30" s="78"/>
      <c r="E30" s="78"/>
      <c r="F30" s="48" t="s">
        <v>170</v>
      </c>
      <c r="G30" s="42" t="s">
        <v>171</v>
      </c>
      <c r="H30" s="47">
        <f t="shared" si="0"/>
        <v>0</v>
      </c>
      <c r="I30" s="47"/>
      <c r="J30" s="47"/>
      <c r="K30" s="47"/>
    </row>
    <row r="31" spans="1:11" ht="21" customHeight="1">
      <c r="A31" s="54"/>
      <c r="B31" s="44" t="s">
        <v>154</v>
      </c>
      <c r="C31" s="45" t="s">
        <v>172</v>
      </c>
      <c r="D31" s="52">
        <v>0</v>
      </c>
      <c r="E31" s="45"/>
      <c r="F31" s="48" t="s">
        <v>173</v>
      </c>
      <c r="G31" s="42" t="s">
        <v>172</v>
      </c>
      <c r="H31" s="47">
        <f t="shared" si="0"/>
        <v>0</v>
      </c>
      <c r="I31" s="47"/>
      <c r="J31" s="47"/>
      <c r="K31" s="47"/>
    </row>
    <row r="32" spans="1:11" ht="21" customHeight="1">
      <c r="A32" s="54"/>
      <c r="B32" s="44" t="s">
        <v>174</v>
      </c>
      <c r="C32" s="42" t="s">
        <v>175</v>
      </c>
      <c r="D32" s="55">
        <f aca="true" t="shared" si="1" ref="D32:D37">H32</f>
        <v>4.19</v>
      </c>
      <c r="E32" s="45"/>
      <c r="F32" s="48" t="s">
        <v>125</v>
      </c>
      <c r="G32" s="42" t="s">
        <v>176</v>
      </c>
      <c r="H32" s="47">
        <f t="shared" si="0"/>
        <v>4.19</v>
      </c>
      <c r="I32" s="47"/>
      <c r="J32" s="47">
        <v>4.19</v>
      </c>
      <c r="K32" s="47"/>
    </row>
    <row r="33" spans="1:11" ht="30.75" customHeight="1">
      <c r="A33" s="54"/>
      <c r="B33" s="44" t="s">
        <v>177</v>
      </c>
      <c r="C33" s="42" t="s">
        <v>178</v>
      </c>
      <c r="D33" s="55">
        <f t="shared" si="1"/>
        <v>0</v>
      </c>
      <c r="E33" s="45"/>
      <c r="F33" s="48" t="s">
        <v>179</v>
      </c>
      <c r="G33" s="42" t="s">
        <v>180</v>
      </c>
      <c r="H33" s="47">
        <f t="shared" si="0"/>
        <v>0</v>
      </c>
      <c r="I33" s="47"/>
      <c r="J33" s="47"/>
      <c r="K33" s="47"/>
    </row>
    <row r="34" spans="1:11" ht="21" customHeight="1">
      <c r="A34" s="54"/>
      <c r="B34" s="44" t="s">
        <v>181</v>
      </c>
      <c r="C34" s="42" t="s">
        <v>182</v>
      </c>
      <c r="D34" s="55">
        <f t="shared" si="1"/>
        <v>3.72</v>
      </c>
      <c r="E34" s="45"/>
      <c r="F34" s="48" t="s">
        <v>183</v>
      </c>
      <c r="G34" s="42" t="s">
        <v>182</v>
      </c>
      <c r="H34" s="47">
        <f t="shared" si="0"/>
        <v>3.72</v>
      </c>
      <c r="I34" s="47"/>
      <c r="J34" s="47">
        <v>3.72</v>
      </c>
      <c r="K34" s="47"/>
    </row>
    <row r="35" spans="1:11" ht="28.5" customHeight="1">
      <c r="A35" s="54"/>
      <c r="B35" s="44" t="s">
        <v>184</v>
      </c>
      <c r="C35" s="42" t="s">
        <v>185</v>
      </c>
      <c r="D35" s="55">
        <f t="shared" si="1"/>
        <v>17.71</v>
      </c>
      <c r="E35" s="45"/>
      <c r="F35" s="48" t="s">
        <v>186</v>
      </c>
      <c r="G35" s="42" t="s">
        <v>185</v>
      </c>
      <c r="H35" s="47">
        <f t="shared" si="0"/>
        <v>17.71</v>
      </c>
      <c r="I35" s="47"/>
      <c r="J35" s="47">
        <v>17.71</v>
      </c>
      <c r="K35" s="47"/>
    </row>
    <row r="36" spans="1:11" ht="30.75" customHeight="1">
      <c r="A36" s="52"/>
      <c r="B36" s="44" t="s">
        <v>187</v>
      </c>
      <c r="C36" s="42" t="s">
        <v>188</v>
      </c>
      <c r="D36" s="46">
        <f t="shared" si="1"/>
        <v>5.28</v>
      </c>
      <c r="E36" s="45"/>
      <c r="F36" s="48" t="s">
        <v>189</v>
      </c>
      <c r="G36" s="42" t="s">
        <v>188</v>
      </c>
      <c r="H36" s="47">
        <f t="shared" si="0"/>
        <v>5.28</v>
      </c>
      <c r="I36" s="47"/>
      <c r="J36" s="47">
        <v>5.28</v>
      </c>
      <c r="K36" s="47"/>
    </row>
    <row r="37" spans="1:11" ht="28.5" customHeight="1">
      <c r="A37" s="52"/>
      <c r="B37" s="44" t="s">
        <v>190</v>
      </c>
      <c r="C37" s="42" t="s">
        <v>191</v>
      </c>
      <c r="D37" s="46">
        <f t="shared" si="1"/>
        <v>10.72</v>
      </c>
      <c r="E37" s="45"/>
      <c r="F37" s="48" t="s">
        <v>190</v>
      </c>
      <c r="G37" s="42" t="s">
        <v>191</v>
      </c>
      <c r="H37" s="47">
        <f t="shared" si="0"/>
        <v>10.72</v>
      </c>
      <c r="I37" s="47"/>
      <c r="J37" s="47">
        <v>10.72</v>
      </c>
      <c r="K37" s="47"/>
    </row>
    <row r="38" spans="1:11" ht="21" customHeight="1">
      <c r="A38" s="52"/>
      <c r="B38" s="87" t="s">
        <v>8</v>
      </c>
      <c r="C38" s="87"/>
      <c r="D38" s="46">
        <f>D6+D18+D20</f>
        <v>758.7599999999999</v>
      </c>
      <c r="E38" s="45"/>
      <c r="F38" s="45"/>
      <c r="G38" s="45" t="s">
        <v>192</v>
      </c>
      <c r="H38" s="46">
        <f>H6+H18+H20</f>
        <v>758.7599999999999</v>
      </c>
      <c r="I38" s="46">
        <f>I6+I18+I20</f>
        <v>660.4899999999999</v>
      </c>
      <c r="J38" s="46">
        <f>J20</f>
        <v>98.27000000000001</v>
      </c>
      <c r="K38" s="47"/>
    </row>
  </sheetData>
  <sheetProtection/>
  <mergeCells count="31">
    <mergeCell ref="E15:E17"/>
    <mergeCell ref="A21:A30"/>
    <mergeCell ref="B21:B30"/>
    <mergeCell ref="C21:C30"/>
    <mergeCell ref="D21:D30"/>
    <mergeCell ref="D10:D13"/>
    <mergeCell ref="B38:C38"/>
    <mergeCell ref="A15:A17"/>
    <mergeCell ref="B15:B17"/>
    <mergeCell ref="C15:C17"/>
    <mergeCell ref="D15:D17"/>
    <mergeCell ref="H4:J4"/>
    <mergeCell ref="E21:E30"/>
    <mergeCell ref="A7:A9"/>
    <mergeCell ref="B7:B9"/>
    <mergeCell ref="C7:C9"/>
    <mergeCell ref="D7:D9"/>
    <mergeCell ref="E7:E9"/>
    <mergeCell ref="A10:A12"/>
    <mergeCell ref="B10:B12"/>
    <mergeCell ref="C10:C12"/>
    <mergeCell ref="K4:K5"/>
    <mergeCell ref="E10:E13"/>
    <mergeCell ref="J2:K2"/>
    <mergeCell ref="A3:D3"/>
    <mergeCell ref="E3:K3"/>
    <mergeCell ref="A4:B4"/>
    <mergeCell ref="C4:C5"/>
    <mergeCell ref="D4:D5"/>
    <mergeCell ref="E4:F4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6.8515625" style="0" customWidth="1"/>
    <col min="2" max="2" width="4.140625" style="0" customWidth="1"/>
    <col min="3" max="3" width="3.57421875" style="0" customWidth="1"/>
    <col min="4" max="4" width="5.28125" style="0" customWidth="1"/>
    <col min="5" max="5" width="7.140625" style="0" customWidth="1"/>
    <col min="6" max="7" width="5.00390625" style="0" customWidth="1"/>
    <col min="8" max="8" width="5.28125" style="0" customWidth="1"/>
    <col min="9" max="9" width="4.57421875" style="0" customWidth="1"/>
    <col min="10" max="10" width="5.421875" style="0" customWidth="1"/>
    <col min="11" max="11" width="4.7109375" style="0" customWidth="1"/>
    <col min="12" max="13" width="5.140625" style="0" customWidth="1"/>
    <col min="14" max="14" width="5.57421875" style="0" customWidth="1"/>
    <col min="15" max="15" width="5.421875" style="0" customWidth="1"/>
    <col min="16" max="16" width="5.28125" style="0" customWidth="1"/>
    <col min="17" max="17" width="5.57421875" style="0" customWidth="1"/>
    <col min="18" max="18" width="5.421875" style="0" customWidth="1"/>
  </cols>
  <sheetData>
    <row r="1" spans="1:18" ht="30" customHeight="1">
      <c r="A1" s="99" t="s">
        <v>193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20.25" customHeight="1">
      <c r="A2" s="25"/>
      <c r="B2" s="18"/>
      <c r="C2" s="18"/>
      <c r="D2" s="18"/>
      <c r="E2" s="18"/>
      <c r="F2" s="18"/>
      <c r="G2" s="25"/>
      <c r="H2" s="18"/>
      <c r="I2" s="18"/>
      <c r="J2" s="18"/>
      <c r="K2" s="18"/>
      <c r="L2" s="18"/>
      <c r="M2" s="18"/>
      <c r="N2" s="18"/>
      <c r="O2" s="18"/>
      <c r="P2" s="18"/>
      <c r="Q2" s="70" t="s">
        <v>116</v>
      </c>
      <c r="R2" s="70"/>
    </row>
    <row r="3" spans="1:18" ht="48.75" customHeight="1">
      <c r="A3" s="100" t="s">
        <v>194</v>
      </c>
      <c r="B3" s="100"/>
      <c r="C3" s="100"/>
      <c r="D3" s="100"/>
      <c r="E3" s="100"/>
      <c r="F3" s="100"/>
      <c r="G3" s="100" t="s">
        <v>195</v>
      </c>
      <c r="H3" s="100"/>
      <c r="I3" s="100"/>
      <c r="J3" s="100"/>
      <c r="K3" s="100"/>
      <c r="L3" s="100"/>
      <c r="M3" s="100" t="s">
        <v>196</v>
      </c>
      <c r="N3" s="100"/>
      <c r="O3" s="100"/>
      <c r="P3" s="100"/>
      <c r="Q3" s="100"/>
      <c r="R3" s="100"/>
    </row>
    <row r="4" spans="1:18" ht="48.75" customHeight="1">
      <c r="A4" s="101" t="s">
        <v>8</v>
      </c>
      <c r="B4" s="101" t="s">
        <v>72</v>
      </c>
      <c r="C4" s="101" t="s">
        <v>73</v>
      </c>
      <c r="D4" s="101"/>
      <c r="E4" s="101"/>
      <c r="F4" s="101" t="s">
        <v>71</v>
      </c>
      <c r="G4" s="101" t="s">
        <v>8</v>
      </c>
      <c r="H4" s="101" t="s">
        <v>197</v>
      </c>
      <c r="I4" s="101" t="s">
        <v>73</v>
      </c>
      <c r="J4" s="101"/>
      <c r="K4" s="101"/>
      <c r="L4" s="101" t="s">
        <v>71</v>
      </c>
      <c r="M4" s="101" t="s">
        <v>8</v>
      </c>
      <c r="N4" s="101" t="s">
        <v>72</v>
      </c>
      <c r="O4" s="101" t="s">
        <v>73</v>
      </c>
      <c r="P4" s="101"/>
      <c r="Q4" s="101"/>
      <c r="R4" s="101" t="s">
        <v>71</v>
      </c>
    </row>
    <row r="5" spans="1:18" ht="59.25" customHeight="1">
      <c r="A5" s="101"/>
      <c r="B5" s="101"/>
      <c r="C5" s="26" t="s">
        <v>33</v>
      </c>
      <c r="D5" s="26" t="s">
        <v>74</v>
      </c>
      <c r="E5" s="26" t="s">
        <v>75</v>
      </c>
      <c r="F5" s="101"/>
      <c r="G5" s="101"/>
      <c r="H5" s="101"/>
      <c r="I5" s="26" t="s">
        <v>33</v>
      </c>
      <c r="J5" s="26" t="s">
        <v>74</v>
      </c>
      <c r="K5" s="26" t="s">
        <v>75</v>
      </c>
      <c r="L5" s="101"/>
      <c r="M5" s="101"/>
      <c r="N5" s="101"/>
      <c r="O5" s="26" t="s">
        <v>33</v>
      </c>
      <c r="P5" s="26" t="s">
        <v>74</v>
      </c>
      <c r="Q5" s="26" t="s">
        <v>75</v>
      </c>
      <c r="R5" s="101"/>
    </row>
    <row r="6" spans="1:18" ht="43.5" customHeight="1">
      <c r="A6" s="27">
        <v>21.5</v>
      </c>
      <c r="B6" s="27"/>
      <c r="C6" s="27">
        <v>17</v>
      </c>
      <c r="D6" s="27"/>
      <c r="E6" s="27">
        <v>17</v>
      </c>
      <c r="F6" s="27">
        <v>4.5</v>
      </c>
      <c r="G6" s="27">
        <v>19.03</v>
      </c>
      <c r="H6" s="61"/>
      <c r="I6" s="61">
        <v>17</v>
      </c>
      <c r="J6" s="61"/>
      <c r="K6" s="61">
        <v>17</v>
      </c>
      <c r="L6" s="63">
        <v>2.03</v>
      </c>
      <c r="M6" s="27">
        <f>O6+R6</f>
        <v>21.43</v>
      </c>
      <c r="N6" s="27"/>
      <c r="O6" s="27">
        <f>Q6+P6</f>
        <v>17.71</v>
      </c>
      <c r="P6" s="27"/>
      <c r="Q6" s="27">
        <f>'表三一般公共预算基本支出表'!D35</f>
        <v>17.71</v>
      </c>
      <c r="R6" s="27">
        <f>'表三一般公共预算基本支出表'!D34</f>
        <v>3.72</v>
      </c>
    </row>
    <row r="7" spans="1:18" ht="43.5" customHeight="1">
      <c r="A7" s="19"/>
      <c r="B7" s="19"/>
      <c r="C7" s="19"/>
      <c r="D7" s="19"/>
      <c r="E7" s="19"/>
      <c r="F7" s="19"/>
      <c r="G7" s="19"/>
      <c r="H7" s="62"/>
      <c r="I7" s="62"/>
      <c r="J7" s="62"/>
      <c r="K7" s="62"/>
      <c r="L7" s="19"/>
      <c r="M7" s="19"/>
      <c r="N7" s="19"/>
      <c r="O7" s="19"/>
      <c r="P7" s="19"/>
      <c r="Q7" s="19"/>
      <c r="R7" s="19"/>
    </row>
    <row r="8" spans="1:12" ht="20.25">
      <c r="A8" s="28" t="s">
        <v>198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56" t="s">
        <v>199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</sheetData>
  <sheetProtection/>
  <mergeCells count="17">
    <mergeCell ref="R4:R5"/>
    <mergeCell ref="H4:H5"/>
    <mergeCell ref="I4:K4"/>
    <mergeCell ref="L4:L5"/>
    <mergeCell ref="M4:M5"/>
    <mergeCell ref="N4:N5"/>
    <mergeCell ref="O4:Q4"/>
    <mergeCell ref="A1:R1"/>
    <mergeCell ref="Q2:R2"/>
    <mergeCell ref="A3:F3"/>
    <mergeCell ref="G3:L3"/>
    <mergeCell ref="M3:R3"/>
    <mergeCell ref="A4:A5"/>
    <mergeCell ref="B4:B5"/>
    <mergeCell ref="C4:E4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9" sqref="A9:D9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" t="s">
        <v>0</v>
      </c>
      <c r="B1" s="11"/>
      <c r="C1" s="11" t="s">
        <v>76</v>
      </c>
      <c r="D1" s="11"/>
      <c r="E1" s="11"/>
      <c r="F1" s="11"/>
    </row>
    <row r="2" spans="1:6" ht="21" customHeight="1">
      <c r="A2" s="17" t="s">
        <v>77</v>
      </c>
      <c r="E2" s="102" t="s">
        <v>3</v>
      </c>
      <c r="F2" s="102"/>
    </row>
    <row r="3" spans="1:6" ht="27" customHeight="1">
      <c r="A3" s="103" t="s">
        <v>31</v>
      </c>
      <c r="B3" s="103" t="s">
        <v>78</v>
      </c>
      <c r="C3" s="103" t="s">
        <v>79</v>
      </c>
      <c r="D3" s="103" t="s">
        <v>80</v>
      </c>
      <c r="E3" s="103"/>
      <c r="F3" s="103"/>
    </row>
    <row r="4" spans="1:6" ht="27" customHeight="1">
      <c r="A4" s="103"/>
      <c r="B4" s="103"/>
      <c r="C4" s="103"/>
      <c r="D4" s="7" t="s">
        <v>8</v>
      </c>
      <c r="E4" s="7" t="s">
        <v>34</v>
      </c>
      <c r="F4" s="7" t="s">
        <v>35</v>
      </c>
    </row>
    <row r="5" spans="1:6" ht="53.25" customHeight="1">
      <c r="A5" s="6"/>
      <c r="B5" s="6"/>
      <c r="C5" s="6"/>
      <c r="D5" s="6"/>
      <c r="E5" s="6"/>
      <c r="F5" s="6"/>
    </row>
    <row r="6" spans="1:6" ht="53.25" customHeight="1">
      <c r="A6" s="6"/>
      <c r="B6" s="6"/>
      <c r="C6" s="6"/>
      <c r="D6" s="6"/>
      <c r="E6" s="6"/>
      <c r="F6" s="6"/>
    </row>
    <row r="7" spans="1:6" ht="53.25" customHeight="1">
      <c r="A7" s="6"/>
      <c r="B7" s="6"/>
      <c r="C7" s="6"/>
      <c r="D7" s="6"/>
      <c r="E7" s="6"/>
      <c r="F7" s="6"/>
    </row>
    <row r="8" spans="1:6" ht="53.25" customHeight="1">
      <c r="A8" s="103" t="s">
        <v>8</v>
      </c>
      <c r="B8" s="103"/>
      <c r="C8" s="6"/>
      <c r="D8" s="6"/>
      <c r="E8" s="6"/>
      <c r="F8" s="6"/>
    </row>
    <row r="9" spans="1:4" ht="16.5">
      <c r="A9" s="106" t="s">
        <v>204</v>
      </c>
      <c r="B9" s="107"/>
      <c r="C9" s="107"/>
      <c r="D9" s="107"/>
    </row>
  </sheetData>
  <sheetProtection/>
  <mergeCells count="6">
    <mergeCell ref="E2:F2"/>
    <mergeCell ref="D3:F3"/>
    <mergeCell ref="A8:B8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6" sqref="D16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4">
      <c r="A1" s="1" t="s">
        <v>0</v>
      </c>
      <c r="B1" s="11" t="s">
        <v>81</v>
      </c>
      <c r="C1" s="11"/>
      <c r="D1" s="11"/>
    </row>
    <row r="2" spans="1:4" ht="21" customHeight="1">
      <c r="A2" s="14"/>
      <c r="D2" t="s">
        <v>3</v>
      </c>
    </row>
    <row r="3" spans="1:4" ht="27.75" customHeight="1">
      <c r="A3" s="68" t="s">
        <v>4</v>
      </c>
      <c r="B3" s="68"/>
      <c r="C3" s="68" t="s">
        <v>5</v>
      </c>
      <c r="D3" s="68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5" t="s">
        <v>82</v>
      </c>
      <c r="B5" s="5">
        <f>'表一财政拨款支出表'!B6</f>
        <v>864.0900000000001</v>
      </c>
      <c r="C5" s="15" t="s">
        <v>83</v>
      </c>
      <c r="D5" s="5"/>
    </row>
    <row r="6" spans="1:4" ht="27.75" customHeight="1">
      <c r="A6" s="15" t="s">
        <v>84</v>
      </c>
      <c r="B6" s="5"/>
      <c r="C6" s="15" t="s">
        <v>85</v>
      </c>
      <c r="D6" s="5"/>
    </row>
    <row r="7" spans="1:4" ht="27.75" customHeight="1">
      <c r="A7" s="15" t="s">
        <v>86</v>
      </c>
      <c r="B7" s="5"/>
      <c r="C7" s="15" t="s">
        <v>87</v>
      </c>
      <c r="D7" s="5"/>
    </row>
    <row r="8" spans="1:4" ht="27.75" customHeight="1">
      <c r="A8" s="15" t="s">
        <v>88</v>
      </c>
      <c r="B8" s="5"/>
      <c r="C8" s="15" t="s">
        <v>89</v>
      </c>
      <c r="D8" s="5">
        <v>697.3</v>
      </c>
    </row>
    <row r="9" spans="1:4" ht="27.75" customHeight="1">
      <c r="A9" s="15" t="s">
        <v>90</v>
      </c>
      <c r="B9" s="5"/>
      <c r="C9" s="15" t="s">
        <v>91</v>
      </c>
      <c r="D9" s="5"/>
    </row>
    <row r="10" spans="1:4" ht="27.75" customHeight="1">
      <c r="A10" s="5"/>
      <c r="B10" s="5"/>
      <c r="C10" s="15" t="s">
        <v>92</v>
      </c>
      <c r="D10" s="5"/>
    </row>
    <row r="11" spans="1:4" ht="27.75" customHeight="1">
      <c r="A11" s="5"/>
      <c r="B11" s="5"/>
      <c r="C11" s="15" t="s">
        <v>93</v>
      </c>
      <c r="D11" s="5">
        <f>'表一财政拨款支出表'!D12</f>
        <v>74.35</v>
      </c>
    </row>
    <row r="12" spans="1:4" ht="27.75" customHeight="1">
      <c r="A12" s="5"/>
      <c r="B12" s="5"/>
      <c r="C12" s="15" t="s">
        <v>94</v>
      </c>
      <c r="D12" s="5">
        <f>'表一财政拨款支出表'!D13</f>
        <v>42.07</v>
      </c>
    </row>
    <row r="13" spans="1:4" ht="27.75" customHeight="1">
      <c r="A13" s="5"/>
      <c r="B13" s="5"/>
      <c r="C13" s="16" t="s">
        <v>95</v>
      </c>
      <c r="D13" s="5">
        <f>'表一财政拨款支出表'!D14</f>
        <v>50.37</v>
      </c>
    </row>
    <row r="14" spans="1:4" ht="27.75" customHeight="1">
      <c r="A14" s="5"/>
      <c r="B14" s="5"/>
      <c r="C14" s="5"/>
      <c r="D14" s="5"/>
    </row>
    <row r="15" spans="1:4" ht="27.75" customHeight="1">
      <c r="A15" s="5" t="s">
        <v>96</v>
      </c>
      <c r="B15" s="5">
        <f>SUM(B5:B9)</f>
        <v>864.0900000000001</v>
      </c>
      <c r="C15" s="5" t="s">
        <v>97</v>
      </c>
      <c r="D15" s="5">
        <f>SUM(D5:D14)</f>
        <v>864.09</v>
      </c>
    </row>
    <row r="16" spans="1:4" ht="27.75" customHeight="1">
      <c r="A16" s="15" t="s">
        <v>98</v>
      </c>
      <c r="B16" s="5"/>
      <c r="C16" s="5"/>
      <c r="D16" s="5"/>
    </row>
    <row r="17" spans="1:4" ht="27.75" customHeight="1">
      <c r="A17" s="15" t="s">
        <v>99</v>
      </c>
      <c r="B17" s="15"/>
      <c r="C17" s="15" t="s">
        <v>100</v>
      </c>
      <c r="D17" s="5"/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24</v>
      </c>
      <c r="B20" s="5">
        <f>B15+B16+B17</f>
        <v>864.0900000000001</v>
      </c>
      <c r="C20" s="5" t="s">
        <v>25</v>
      </c>
      <c r="D20" s="5">
        <f>+D15+D17</f>
        <v>864.09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I12" sqref="I12"/>
    </sheetView>
  </sheetViews>
  <sheetFormatPr defaultColWidth="9.0039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10" t="s">
        <v>0</v>
      </c>
      <c r="B1" s="11"/>
      <c r="C1" s="11"/>
      <c r="D1" s="11"/>
      <c r="E1" s="11"/>
      <c r="F1" s="11" t="s">
        <v>101</v>
      </c>
      <c r="G1" s="11"/>
      <c r="H1" s="11"/>
      <c r="I1" s="11"/>
      <c r="J1" s="11"/>
      <c r="K1" s="11"/>
      <c r="L1" s="11"/>
    </row>
    <row r="2" spans="1:12" ht="27.75" customHeight="1">
      <c r="A2" s="12" t="s">
        <v>102</v>
      </c>
      <c r="K2" s="102" t="s">
        <v>3</v>
      </c>
      <c r="L2" s="102"/>
    </row>
    <row r="3" spans="1:12" ht="41.25" customHeight="1">
      <c r="A3" s="68" t="s">
        <v>103</v>
      </c>
      <c r="B3" s="68"/>
      <c r="C3" s="5" t="s">
        <v>8</v>
      </c>
      <c r="D3" s="5" t="s">
        <v>99</v>
      </c>
      <c r="E3" s="5" t="s">
        <v>104</v>
      </c>
      <c r="F3" s="5" t="s">
        <v>105</v>
      </c>
      <c r="G3" s="5" t="s">
        <v>106</v>
      </c>
      <c r="H3" s="5" t="s">
        <v>107</v>
      </c>
      <c r="I3" s="5" t="s">
        <v>108</v>
      </c>
      <c r="J3" s="5" t="s">
        <v>109</v>
      </c>
      <c r="K3" s="5" t="s">
        <v>110</v>
      </c>
      <c r="L3" s="5" t="s">
        <v>98</v>
      </c>
    </row>
    <row r="4" spans="1:12" ht="27.75" customHeight="1">
      <c r="A4" s="6" t="s">
        <v>31</v>
      </c>
      <c r="B4" s="7" t="s">
        <v>32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204</v>
      </c>
      <c r="B5" s="5" t="s">
        <v>36</v>
      </c>
      <c r="C5" s="5">
        <f>D5+E5</f>
        <v>697.3000000000001</v>
      </c>
      <c r="D5" s="7"/>
      <c r="E5" s="5">
        <f>E6</f>
        <v>697.3000000000001</v>
      </c>
      <c r="F5" s="6"/>
      <c r="G5" s="6"/>
      <c r="H5" s="6"/>
      <c r="I5" s="6"/>
      <c r="J5" s="6"/>
      <c r="K5" s="6"/>
      <c r="L5" s="6"/>
    </row>
    <row r="6" spans="1:12" ht="27.75" customHeight="1">
      <c r="A6" s="30">
        <v>20405</v>
      </c>
      <c r="B6" s="31" t="s">
        <v>37</v>
      </c>
      <c r="C6" s="5">
        <f>D6+E6</f>
        <v>697.3000000000001</v>
      </c>
      <c r="D6" s="7"/>
      <c r="E6" s="5">
        <f>E7+E8</f>
        <v>697.3000000000001</v>
      </c>
      <c r="F6" s="6"/>
      <c r="G6" s="6"/>
      <c r="H6" s="6"/>
      <c r="I6" s="6"/>
      <c r="J6" s="6"/>
      <c r="K6" s="6"/>
      <c r="L6" s="6"/>
    </row>
    <row r="7" spans="1:12" ht="27.75" customHeight="1">
      <c r="A7" s="32" t="s">
        <v>38</v>
      </c>
      <c r="B7" s="31" t="s">
        <v>39</v>
      </c>
      <c r="C7" s="5">
        <f>D7+E7</f>
        <v>667.57</v>
      </c>
      <c r="D7" s="7"/>
      <c r="E7" s="5">
        <v>667.57</v>
      </c>
      <c r="F7" s="6"/>
      <c r="G7" s="6"/>
      <c r="H7" s="6"/>
      <c r="I7" s="6"/>
      <c r="J7" s="6"/>
      <c r="K7" s="6"/>
      <c r="L7" s="6"/>
    </row>
    <row r="8" spans="1:12" ht="27.75" customHeight="1">
      <c r="A8" s="32" t="s">
        <v>40</v>
      </c>
      <c r="B8" s="31" t="s">
        <v>41</v>
      </c>
      <c r="C8" s="5">
        <f aca="true" t="shared" si="0" ref="C8:C24">D8+E8</f>
        <v>29.73</v>
      </c>
      <c r="D8" s="7"/>
      <c r="E8" s="5">
        <v>29.73</v>
      </c>
      <c r="F8" s="6"/>
      <c r="G8" s="6"/>
      <c r="H8" s="6"/>
      <c r="I8" s="6"/>
      <c r="J8" s="6"/>
      <c r="K8" s="6"/>
      <c r="L8" s="6"/>
    </row>
    <row r="9" spans="1:12" ht="27.75" customHeight="1">
      <c r="A9" s="5">
        <v>208</v>
      </c>
      <c r="B9" s="5" t="s">
        <v>42</v>
      </c>
      <c r="C9" s="5">
        <f t="shared" si="0"/>
        <v>74.35</v>
      </c>
      <c r="D9" s="7"/>
      <c r="E9" s="5">
        <f>E10+E12</f>
        <v>74.35</v>
      </c>
      <c r="F9" s="6"/>
      <c r="G9" s="6"/>
      <c r="H9" s="6"/>
      <c r="I9" s="6"/>
      <c r="J9" s="6"/>
      <c r="K9" s="6"/>
      <c r="L9" s="6"/>
    </row>
    <row r="10" spans="1:12" ht="27.75" customHeight="1">
      <c r="A10" s="5">
        <v>20826</v>
      </c>
      <c r="B10" s="5" t="s">
        <v>43</v>
      </c>
      <c r="C10" s="5">
        <f t="shared" si="0"/>
        <v>71.02</v>
      </c>
      <c r="D10" s="7"/>
      <c r="E10" s="5">
        <f>E11</f>
        <v>71.02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5">
        <v>2082699</v>
      </c>
      <c r="B11" s="5" t="s">
        <v>44</v>
      </c>
      <c r="C11" s="5">
        <f t="shared" si="0"/>
        <v>71.02</v>
      </c>
      <c r="D11" s="7"/>
      <c r="E11" s="5">
        <v>71.02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5">
        <v>20827</v>
      </c>
      <c r="B12" s="5" t="s">
        <v>45</v>
      </c>
      <c r="C12" s="5">
        <f t="shared" si="0"/>
        <v>3.33</v>
      </c>
      <c r="D12" s="7"/>
      <c r="E12" s="5">
        <f>E13+E14+E15</f>
        <v>3.33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5">
        <v>2082701</v>
      </c>
      <c r="B13" s="5" t="s">
        <v>46</v>
      </c>
      <c r="C13" s="5">
        <f t="shared" si="0"/>
        <v>0.13</v>
      </c>
      <c r="D13" s="7"/>
      <c r="E13" s="5">
        <v>0.13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5">
        <v>2082702</v>
      </c>
      <c r="B14" s="5" t="s">
        <v>47</v>
      </c>
      <c r="C14" s="5">
        <f t="shared" si="0"/>
        <v>0.71</v>
      </c>
      <c r="D14" s="7"/>
      <c r="E14" s="5">
        <v>0.71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5">
        <v>2082703</v>
      </c>
      <c r="B15" s="5" t="s">
        <v>48</v>
      </c>
      <c r="C15" s="5">
        <f t="shared" si="0"/>
        <v>2.49</v>
      </c>
      <c r="D15" s="7"/>
      <c r="E15" s="5">
        <v>2.49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5">
        <v>210</v>
      </c>
      <c r="B16" s="5" t="s">
        <v>49</v>
      </c>
      <c r="C16" s="5">
        <f t="shared" si="0"/>
        <v>42.07</v>
      </c>
      <c r="D16" s="7"/>
      <c r="E16" s="5">
        <f>E17+E19</f>
        <v>42.07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5">
        <v>21011</v>
      </c>
      <c r="B17" s="5" t="s">
        <v>50</v>
      </c>
      <c r="C17" s="5">
        <f t="shared" si="0"/>
        <v>13.66</v>
      </c>
      <c r="D17" s="7"/>
      <c r="E17" s="5">
        <f>E18</f>
        <v>13.66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5">
        <v>2101103</v>
      </c>
      <c r="B18" s="5" t="s">
        <v>51</v>
      </c>
      <c r="C18" s="5">
        <f t="shared" si="0"/>
        <v>13.66</v>
      </c>
      <c r="D18" s="7"/>
      <c r="E18" s="5">
        <v>13.66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5">
        <v>21012</v>
      </c>
      <c r="B19" s="5" t="s">
        <v>52</v>
      </c>
      <c r="C19" s="5">
        <f t="shared" si="0"/>
        <v>28.41</v>
      </c>
      <c r="D19" s="7"/>
      <c r="E19" s="5">
        <f>E20</f>
        <v>28.41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5">
        <v>2101201</v>
      </c>
      <c r="B20" s="5" t="s">
        <v>53</v>
      </c>
      <c r="C20" s="5">
        <f t="shared" si="0"/>
        <v>28.41</v>
      </c>
      <c r="D20" s="7"/>
      <c r="E20" s="5">
        <v>28.41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5">
        <v>221</v>
      </c>
      <c r="B21" s="5" t="s">
        <v>54</v>
      </c>
      <c r="C21" s="5">
        <f t="shared" si="0"/>
        <v>50.37</v>
      </c>
      <c r="D21" s="7"/>
      <c r="E21" s="5">
        <f>E22</f>
        <v>50.37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5">
        <v>22102</v>
      </c>
      <c r="B22" s="5" t="s">
        <v>55</v>
      </c>
      <c r="C22" s="5">
        <f t="shared" si="0"/>
        <v>50.37</v>
      </c>
      <c r="D22" s="7"/>
      <c r="E22" s="5">
        <f>E23+E24</f>
        <v>50.37</v>
      </c>
      <c r="F22" s="6"/>
      <c r="G22" s="6"/>
      <c r="H22" s="6"/>
      <c r="I22" s="6"/>
      <c r="J22" s="6"/>
      <c r="K22" s="6"/>
      <c r="L22" s="6"/>
    </row>
    <row r="23" spans="1:12" ht="30" customHeight="1">
      <c r="A23" s="5">
        <v>2210201</v>
      </c>
      <c r="B23" s="5" t="s">
        <v>56</v>
      </c>
      <c r="C23" s="5">
        <f t="shared" si="0"/>
        <v>50.37</v>
      </c>
      <c r="D23" s="7"/>
      <c r="E23" s="5">
        <v>50.37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5">
        <v>2210203</v>
      </c>
      <c r="B24" s="5" t="s">
        <v>57</v>
      </c>
      <c r="C24" s="5">
        <f t="shared" si="0"/>
        <v>0</v>
      </c>
      <c r="D24" s="7"/>
      <c r="E24" s="5"/>
      <c r="F24" s="6"/>
      <c r="G24" s="6"/>
      <c r="H24" s="6"/>
      <c r="I24" s="6"/>
      <c r="J24" s="6"/>
      <c r="K24" s="6"/>
      <c r="L24" s="6"/>
    </row>
    <row r="25" spans="1:12" ht="27.75" customHeight="1">
      <c r="A25" s="103" t="s">
        <v>111</v>
      </c>
      <c r="B25" s="103"/>
      <c r="C25" s="13">
        <f>C5+C9+C16+C21</f>
        <v>864.0900000000001</v>
      </c>
      <c r="D25" s="7">
        <f>D5+D9+D16+D21</f>
        <v>0</v>
      </c>
      <c r="E25" s="7">
        <f>E5+E9+E16+E21</f>
        <v>864.0900000000001</v>
      </c>
      <c r="F25" s="6"/>
      <c r="G25" s="6"/>
      <c r="H25" s="6"/>
      <c r="I25" s="6"/>
      <c r="J25" s="6"/>
      <c r="K25" s="6"/>
      <c r="L25" s="6"/>
    </row>
  </sheetData>
  <sheetProtection/>
  <mergeCells count="3">
    <mergeCell ref="K2:L2"/>
    <mergeCell ref="A3:B3"/>
    <mergeCell ref="A25:B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J16" sqref="J16"/>
    </sheetView>
  </sheetViews>
  <sheetFormatPr defaultColWidth="9.00390625" defaultRowHeight="15"/>
  <cols>
    <col min="1" max="1" width="7.57421875" style="60" customWidth="1"/>
    <col min="2" max="2" width="25.421875" style="0" customWidth="1"/>
    <col min="3" max="3" width="11.28125" style="0" customWidth="1"/>
    <col min="4" max="4" width="8.57421875" style="0" customWidth="1"/>
    <col min="5" max="5" width="8.421875" style="0" customWidth="1"/>
    <col min="6" max="6" width="7.140625" style="0" customWidth="1"/>
    <col min="7" max="7" width="8.00390625" style="0" customWidth="1"/>
    <col min="8" max="8" width="7.57421875" style="0" customWidth="1"/>
  </cols>
  <sheetData>
    <row r="1" spans="1:8" ht="27" customHeight="1">
      <c r="A1" s="57" t="s">
        <v>0</v>
      </c>
      <c r="B1" s="104" t="s">
        <v>112</v>
      </c>
      <c r="C1" s="104"/>
      <c r="D1" s="105"/>
      <c r="E1" s="104"/>
      <c r="F1" s="104"/>
      <c r="G1" s="104"/>
      <c r="H1" s="104"/>
    </row>
    <row r="2" spans="1:8" ht="20.25" customHeight="1">
      <c r="A2" s="3"/>
      <c r="B2" s="4"/>
      <c r="C2" s="4"/>
      <c r="D2" s="4"/>
      <c r="E2" s="4"/>
      <c r="F2" s="4"/>
      <c r="G2" s="102" t="s">
        <v>3</v>
      </c>
      <c r="H2" s="102"/>
    </row>
    <row r="3" spans="1:8" ht="43.5" customHeight="1">
      <c r="A3" s="68" t="s">
        <v>103</v>
      </c>
      <c r="B3" s="68"/>
      <c r="C3" s="5" t="s">
        <v>8</v>
      </c>
      <c r="D3" s="5" t="s">
        <v>34</v>
      </c>
      <c r="E3" s="5" t="s">
        <v>35</v>
      </c>
      <c r="F3" s="5" t="s">
        <v>113</v>
      </c>
      <c r="G3" s="5" t="s">
        <v>114</v>
      </c>
      <c r="H3" s="5" t="s">
        <v>115</v>
      </c>
    </row>
    <row r="4" spans="1:8" ht="23.25" customHeight="1">
      <c r="A4" s="6" t="s">
        <v>31</v>
      </c>
      <c r="B4" s="7" t="s">
        <v>32</v>
      </c>
      <c r="C4" s="6"/>
      <c r="D4" s="6"/>
      <c r="E4" s="6"/>
      <c r="F4" s="6"/>
      <c r="G4" s="6"/>
      <c r="H4" s="6"/>
    </row>
    <row r="5" spans="1:8" ht="23.25" customHeight="1">
      <c r="A5" s="16">
        <v>204</v>
      </c>
      <c r="B5" s="5" t="s">
        <v>36</v>
      </c>
      <c r="C5" s="5">
        <f>D5+E5</f>
        <v>697.3000000000001</v>
      </c>
      <c r="D5" s="5">
        <f>D6</f>
        <v>591.97</v>
      </c>
      <c r="E5" s="8">
        <f>E6</f>
        <v>105.33</v>
      </c>
      <c r="F5" s="6"/>
      <c r="G5" s="6"/>
      <c r="H5" s="6"/>
    </row>
    <row r="6" spans="1:8" ht="23.25" customHeight="1">
      <c r="A6" s="58">
        <v>20405</v>
      </c>
      <c r="B6" s="31" t="s">
        <v>37</v>
      </c>
      <c r="C6" s="5">
        <f>D6+E6</f>
        <v>697.3000000000001</v>
      </c>
      <c r="D6" s="5">
        <f>D7+D8</f>
        <v>591.97</v>
      </c>
      <c r="E6" s="8">
        <f>E7+E8</f>
        <v>105.33</v>
      </c>
      <c r="F6" s="7"/>
      <c r="G6" s="7"/>
      <c r="H6" s="6"/>
    </row>
    <row r="7" spans="1:8" ht="23.25" customHeight="1">
      <c r="A7" s="59" t="s">
        <v>38</v>
      </c>
      <c r="B7" s="31" t="s">
        <v>39</v>
      </c>
      <c r="C7" s="5">
        <f>D7+E7</f>
        <v>667.57</v>
      </c>
      <c r="D7" s="5">
        <v>591.97</v>
      </c>
      <c r="E7" s="9">
        <v>75.6</v>
      </c>
      <c r="F7" s="7"/>
      <c r="G7" s="7"/>
      <c r="H7" s="6"/>
    </row>
    <row r="8" spans="1:8" ht="23.25" customHeight="1">
      <c r="A8" s="59" t="s">
        <v>40</v>
      </c>
      <c r="B8" s="31" t="s">
        <v>41</v>
      </c>
      <c r="C8" s="5">
        <f>D8+E8</f>
        <v>29.73</v>
      </c>
      <c r="D8" s="5"/>
      <c r="E8" s="9">
        <v>29.73</v>
      </c>
      <c r="F8" s="7"/>
      <c r="G8" s="7"/>
      <c r="H8" s="6"/>
    </row>
    <row r="9" spans="1:8" ht="23.25" customHeight="1">
      <c r="A9" s="16">
        <v>208</v>
      </c>
      <c r="B9" s="5" t="s">
        <v>42</v>
      </c>
      <c r="C9" s="5">
        <f>C10+C12</f>
        <v>74.35</v>
      </c>
      <c r="D9" s="5">
        <f>D10+D12</f>
        <v>74.35</v>
      </c>
      <c r="E9" s="5">
        <v>0</v>
      </c>
      <c r="F9" s="7"/>
      <c r="G9" s="7"/>
      <c r="H9" s="6"/>
    </row>
    <row r="10" spans="1:8" ht="23.25" customHeight="1">
      <c r="A10" s="16">
        <v>20826</v>
      </c>
      <c r="B10" s="5" t="s">
        <v>43</v>
      </c>
      <c r="C10" s="5">
        <f>D10+E10</f>
        <v>71.02</v>
      </c>
      <c r="D10" s="5">
        <f>D11</f>
        <v>71.02</v>
      </c>
      <c r="E10" s="5"/>
      <c r="F10" s="7"/>
      <c r="G10" s="7"/>
      <c r="H10" s="6"/>
    </row>
    <row r="11" spans="1:8" ht="23.25" customHeight="1">
      <c r="A11" s="16">
        <v>2082699</v>
      </c>
      <c r="B11" s="5" t="s">
        <v>44</v>
      </c>
      <c r="C11" s="5">
        <f>D11+E11</f>
        <v>71.02</v>
      </c>
      <c r="D11" s="5">
        <v>71.02</v>
      </c>
      <c r="E11" s="5"/>
      <c r="F11" s="7"/>
      <c r="G11" s="7"/>
      <c r="H11" s="6"/>
    </row>
    <row r="12" spans="1:8" ht="23.25" customHeight="1">
      <c r="A12" s="16">
        <v>20827</v>
      </c>
      <c r="B12" s="5" t="s">
        <v>45</v>
      </c>
      <c r="C12" s="5">
        <f aca="true" t="shared" si="0" ref="C12:C23">D12+E12</f>
        <v>3.33</v>
      </c>
      <c r="D12" s="5">
        <f>D13+D14+D15</f>
        <v>3.33</v>
      </c>
      <c r="E12" s="5">
        <v>0</v>
      </c>
      <c r="F12" s="7"/>
      <c r="G12" s="7"/>
      <c r="H12" s="6"/>
    </row>
    <row r="13" spans="1:8" ht="23.25" customHeight="1">
      <c r="A13" s="16">
        <v>2082701</v>
      </c>
      <c r="B13" s="5" t="s">
        <v>46</v>
      </c>
      <c r="C13" s="5">
        <f t="shared" si="0"/>
        <v>0.13</v>
      </c>
      <c r="D13" s="5">
        <v>0.13</v>
      </c>
      <c r="E13" s="5"/>
      <c r="F13" s="7"/>
      <c r="G13" s="7"/>
      <c r="H13" s="6"/>
    </row>
    <row r="14" spans="1:8" ht="23.25" customHeight="1">
      <c r="A14" s="16">
        <v>2082702</v>
      </c>
      <c r="B14" s="5" t="s">
        <v>47</v>
      </c>
      <c r="C14" s="5">
        <f t="shared" si="0"/>
        <v>0.71</v>
      </c>
      <c r="D14" s="5">
        <v>0.71</v>
      </c>
      <c r="E14" s="5"/>
      <c r="F14" s="7"/>
      <c r="G14" s="7"/>
      <c r="H14" s="6"/>
    </row>
    <row r="15" spans="1:8" ht="23.25" customHeight="1">
      <c r="A15" s="16">
        <v>2082703</v>
      </c>
      <c r="B15" s="5" t="s">
        <v>48</v>
      </c>
      <c r="C15" s="5">
        <f t="shared" si="0"/>
        <v>2.49</v>
      </c>
      <c r="D15" s="5">
        <v>2.49</v>
      </c>
      <c r="E15" s="5"/>
      <c r="F15" s="7"/>
      <c r="G15" s="7"/>
      <c r="H15" s="6"/>
    </row>
    <row r="16" spans="1:8" ht="23.25" customHeight="1">
      <c r="A16" s="16">
        <v>210</v>
      </c>
      <c r="B16" s="5" t="s">
        <v>49</v>
      </c>
      <c r="C16" s="5">
        <f t="shared" si="0"/>
        <v>42.07</v>
      </c>
      <c r="D16" s="5">
        <f>D17+D19</f>
        <v>42.07</v>
      </c>
      <c r="E16" s="5">
        <v>0</v>
      </c>
      <c r="F16" s="7"/>
      <c r="G16" s="7"/>
      <c r="H16" s="6"/>
    </row>
    <row r="17" spans="1:8" ht="23.25" customHeight="1">
      <c r="A17" s="16">
        <v>21011</v>
      </c>
      <c r="B17" s="5" t="s">
        <v>50</v>
      </c>
      <c r="C17" s="5">
        <f t="shared" si="0"/>
        <v>13.66</v>
      </c>
      <c r="D17" s="5">
        <f>D18</f>
        <v>13.66</v>
      </c>
      <c r="E17" s="5"/>
      <c r="F17" s="7"/>
      <c r="G17" s="7"/>
      <c r="H17" s="6"/>
    </row>
    <row r="18" spans="1:8" ht="23.25" customHeight="1">
      <c r="A18" s="16">
        <v>2101103</v>
      </c>
      <c r="B18" s="5" t="s">
        <v>51</v>
      </c>
      <c r="C18" s="5">
        <f t="shared" si="0"/>
        <v>13.66</v>
      </c>
      <c r="D18" s="5">
        <v>13.66</v>
      </c>
      <c r="E18" s="5"/>
      <c r="F18" s="7"/>
      <c r="G18" s="7"/>
      <c r="H18" s="6"/>
    </row>
    <row r="19" spans="1:8" ht="23.25" customHeight="1">
      <c r="A19" s="16">
        <v>21012</v>
      </c>
      <c r="B19" s="5" t="s">
        <v>52</v>
      </c>
      <c r="C19" s="5">
        <f t="shared" si="0"/>
        <v>28.41</v>
      </c>
      <c r="D19" s="5">
        <f>D20</f>
        <v>28.41</v>
      </c>
      <c r="E19" s="5">
        <v>0</v>
      </c>
      <c r="F19" s="7"/>
      <c r="G19" s="7"/>
      <c r="H19" s="6"/>
    </row>
    <row r="20" spans="1:8" ht="23.25" customHeight="1">
      <c r="A20" s="16">
        <v>2101201</v>
      </c>
      <c r="B20" s="5" t="s">
        <v>53</v>
      </c>
      <c r="C20" s="5">
        <f t="shared" si="0"/>
        <v>28.41</v>
      </c>
      <c r="D20" s="5">
        <v>28.41</v>
      </c>
      <c r="E20" s="5"/>
      <c r="F20" s="7"/>
      <c r="G20" s="7"/>
      <c r="H20" s="6"/>
    </row>
    <row r="21" spans="1:8" ht="23.25" customHeight="1">
      <c r="A21" s="16">
        <v>221</v>
      </c>
      <c r="B21" s="5" t="s">
        <v>54</v>
      </c>
      <c r="C21" s="5">
        <f t="shared" si="0"/>
        <v>50.37</v>
      </c>
      <c r="D21" s="5">
        <f>D22</f>
        <v>50.37</v>
      </c>
      <c r="E21" s="5">
        <v>0</v>
      </c>
      <c r="F21" s="7"/>
      <c r="G21" s="7"/>
      <c r="H21" s="6"/>
    </row>
    <row r="22" spans="1:8" ht="23.25" customHeight="1">
      <c r="A22" s="16">
        <v>22102</v>
      </c>
      <c r="B22" s="5" t="s">
        <v>55</v>
      </c>
      <c r="C22" s="5">
        <f t="shared" si="0"/>
        <v>50.37</v>
      </c>
      <c r="D22" s="5">
        <f>D23+D24</f>
        <v>50.37</v>
      </c>
      <c r="E22" s="5">
        <v>0</v>
      </c>
      <c r="F22" s="7"/>
      <c r="G22" s="7"/>
      <c r="H22" s="6"/>
    </row>
    <row r="23" spans="1:8" ht="23.25" customHeight="1">
      <c r="A23" s="16">
        <v>2210201</v>
      </c>
      <c r="B23" s="5" t="s">
        <v>56</v>
      </c>
      <c r="C23" s="5">
        <f t="shared" si="0"/>
        <v>50.37</v>
      </c>
      <c r="D23" s="5">
        <v>50.37</v>
      </c>
      <c r="E23" s="5"/>
      <c r="F23" s="7"/>
      <c r="G23" s="7"/>
      <c r="H23" s="6"/>
    </row>
    <row r="24" spans="1:8" ht="23.25" customHeight="1">
      <c r="A24" s="16">
        <v>2210203</v>
      </c>
      <c r="B24" s="5" t="s">
        <v>57</v>
      </c>
      <c r="C24" s="5"/>
      <c r="D24" s="5"/>
      <c r="E24" s="5"/>
      <c r="F24" s="6"/>
      <c r="G24" s="6"/>
      <c r="H24" s="6"/>
    </row>
    <row r="25" spans="1:8" ht="23.25" customHeight="1">
      <c r="A25" s="103" t="s">
        <v>111</v>
      </c>
      <c r="B25" s="103"/>
      <c r="C25" s="7">
        <f>C5+C9+C16+C21</f>
        <v>864.0900000000001</v>
      </c>
      <c r="D25" s="7">
        <f>D5+D9+D16+D21</f>
        <v>758.7600000000001</v>
      </c>
      <c r="E25" s="7">
        <f>E5+E9+E16+E21</f>
        <v>105.33</v>
      </c>
      <c r="F25" s="6"/>
      <c r="G25" s="6"/>
      <c r="H25" s="6"/>
    </row>
  </sheetData>
  <sheetProtection/>
  <mergeCells count="4">
    <mergeCell ref="B1:H1"/>
    <mergeCell ref="G2:H2"/>
    <mergeCell ref="A3:B3"/>
    <mergeCell ref="A25:B2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null,null,总收发</cp:lastModifiedBy>
  <dcterms:created xsi:type="dcterms:W3CDTF">2006-09-13T11:21:51Z</dcterms:created>
  <dcterms:modified xsi:type="dcterms:W3CDTF">2018-05-23T02:12:49Z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