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firstSheet="2" activeTab="4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”三公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<sst xmlns="http://schemas.openxmlformats.org/spreadsheetml/2006/main" count="332" uniqueCount="221">
  <si>
    <t>附件5：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</si>
  <si>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</si>
  <si>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</si>
  <si>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</si>
  <si>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</si>
  <si>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</si>
  <si>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</si>
  <si>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</si>
  <si>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</si>
  <si>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</si>
  <si>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</si>
  <si>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</si>
  <si>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</si>
  <si>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</si>
  <si>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</si>
  <si>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</si>
  <si>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</si>
  <si>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</si>
  <si>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</si>
  <si>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</si>
  <si>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(五）</t>
  </si>
  <si>
    <t>（六）</t>
  </si>
  <si>
    <t>（七）社会保障和就业</t>
  </si>
  <si>
    <t>（八）医疗卫生与计划生育支出</t>
  </si>
  <si>
    <t>（九）住房保障支出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</si>
  <si>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</si>
  <si>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</si>
  <si>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</si>
  <si>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</si>
  <si>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</si>
  <si>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</si>
  <si>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2017年预算数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</si>
  <si>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</si>
  <si>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</si>
  <si>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</si>
  <si>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</si>
  <si>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</si>
  <si>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</si>
  <si>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社会保障和就业事务</t>
  </si>
  <si>
    <t>财政对基本养老保险基金的补助</t>
  </si>
  <si>
    <t>财政对其他基本养老保险基金的补助</t>
  </si>
  <si>
    <t>财政对社会保险基金的补助</t>
  </si>
  <si>
    <t>财政对工伤保险基金的补助</t>
  </si>
  <si>
    <t>财政对生育保险基金的补助</t>
  </si>
  <si>
    <t>医疗卫生与计划生育支出</t>
  </si>
  <si>
    <t>行政单位医疗</t>
  </si>
  <si>
    <t>公务员医疗</t>
  </si>
  <si>
    <t>财政对基本医疗保险基金的补助</t>
  </si>
  <si>
    <t>财政对城镇职工基本医疗保险基金的补助</t>
  </si>
  <si>
    <t>行政运行（安全生产监管）</t>
  </si>
  <si>
    <t>其他安全生产监管支出</t>
  </si>
  <si>
    <t>住房保障支出</t>
  </si>
  <si>
    <t>住房改革支出</t>
  </si>
  <si>
    <t>住房公积金</t>
  </si>
  <si>
    <t>购房补贴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</si>
  <si>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</si>
  <si>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</si>
  <si>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</si>
  <si>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</si>
  <si>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</si>
  <si>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</si>
  <si>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</si>
  <si>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</si>
  <si>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</si>
  <si>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奖励金</t>
  </si>
  <si>
    <t>其他对个人和家庭的补助支出</t>
  </si>
  <si>
    <t xml:space="preserve"> 商品和服务支出</t>
  </si>
  <si>
    <t>办公费</t>
  </si>
  <si>
    <t>印刷费</t>
  </si>
  <si>
    <t>公务接待费</t>
  </si>
  <si>
    <t>因公出国(境)费</t>
  </si>
  <si>
    <t>公务用车购置及运行费</t>
  </si>
  <si>
    <t>公务用车购置费</t>
  </si>
  <si>
    <t>公务用车运行费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</si>
  <si>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</si>
  <si>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</si>
  <si>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</si>
  <si>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</si>
  <si>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</si>
  <si>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</si>
  <si>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</si>
  <si>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</si>
  <si>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</si>
  <si>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</si>
  <si>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</si>
  <si>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</si>
  <si>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</si>
  <si>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</si>
  <si>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</si>
  <si>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</si>
  <si>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</si>
  <si>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七、社会保障和就业支出</t>
  </si>
  <si>
    <t>八、医疗卫生与计划生育支出</t>
  </si>
  <si>
    <t>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</si>
  <si>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</si>
  <si>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</si>
  <si>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</si>
  <si>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</si>
  <si>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</si>
  <si>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</si>
  <si>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</si>
  <si>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</si>
  <si>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</si>
  <si>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</si>
  <si>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</si>
  <si>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</si>
  <si>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</si>
  <si>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</si>
  <si>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</si>
  <si>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</si>
  <si>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</si>
  <si>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</si>
  <si>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</si>
  <si>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对下级单位
补助支出</t>
  </si>
  <si>
    <t>资源勘探信息等支出</t>
  </si>
  <si>
    <t>安全生产监管</t>
  </si>
  <si>
    <t>附件5：</t>
  </si>
  <si>
    <t>单位：万元</t>
  </si>
  <si>
    <t>政府预算经济分类</t>
  </si>
  <si>
    <t>部门预算经济分类</t>
  </si>
  <si>
    <t>科目名称</t>
  </si>
  <si>
    <t>合计</t>
  </si>
  <si>
    <t>年基本支出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</si>
  <si>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</si>
  <si>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</si>
  <si>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</si>
  <si>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</si>
  <si>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</si>
  <si>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</si>
  <si>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</si>
  <si>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</si>
  <si>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</si>
  <si>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</si>
  <si>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</si>
  <si>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</si>
  <si>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</si>
  <si>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</si>
  <si>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</si>
  <si>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</si>
  <si>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</si>
  <si>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</si>
  <si>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</si>
  <si>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</si>
  <si>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</si>
  <si>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住房公积金</t>
  </si>
  <si>
    <t>99</t>
  </si>
  <si>
    <t>其他工资福利支出</t>
  </si>
  <si>
    <t>99</t>
  </si>
  <si>
    <t>其他工资福利支出（休假探亲费）</t>
  </si>
  <si>
    <t>99</t>
  </si>
  <si>
    <t>其他工资福利支出（未休假人员补助）</t>
  </si>
  <si>
    <t>其他工资福利支出</t>
  </si>
  <si>
    <t>对个人和家庭的补助</t>
  </si>
  <si>
    <t>01</t>
  </si>
  <si>
    <t>社会福利和救助</t>
  </si>
  <si>
    <t>02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</si>
  <si>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</si>
  <si>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</si>
  <si>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</si>
  <si>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</si>
  <si>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</si>
  <si>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</si>
  <si>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</si>
  <si>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</si>
  <si>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</si>
  <si>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</si>
  <si>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助学金</t>
  </si>
  <si>
    <t>08</t>
  </si>
  <si>
    <t>其他对个人和家庭的补助</t>
  </si>
  <si>
    <t>502</t>
  </si>
  <si>
    <t>机关商品和服务支出</t>
  </si>
  <si>
    <t>01</t>
  </si>
  <si>
    <t>办公经费</t>
  </si>
  <si>
    <t>05</t>
  </si>
  <si>
    <t>水费</t>
  </si>
  <si>
    <t>电费</t>
  </si>
  <si>
    <t>邮电费</t>
  </si>
  <si>
    <t>08</t>
  </si>
  <si>
    <t>取暖费</t>
  </si>
  <si>
    <t>11</t>
  </si>
  <si>
    <t>差旅费</t>
  </si>
  <si>
    <t>28</t>
  </si>
  <si>
    <t>工会经费</t>
  </si>
  <si>
    <t>29</t>
  </si>
  <si>
    <t>福利费</t>
  </si>
  <si>
    <t>39</t>
  </si>
  <si>
    <t>其他交通费用</t>
  </si>
  <si>
    <t>02</t>
  </si>
  <si>
    <t>会议费</t>
  </si>
  <si>
    <t>15</t>
  </si>
  <si>
    <t>03</t>
  </si>
  <si>
    <t>培训费</t>
  </si>
  <si>
    <t>16</t>
  </si>
  <si>
    <t>培训费</t>
  </si>
  <si>
    <t>04</t>
  </si>
  <si>
    <t>专用材料购置费</t>
  </si>
  <si>
    <t>18</t>
  </si>
  <si>
    <t>专用材料费</t>
  </si>
  <si>
    <t>06</t>
  </si>
  <si>
    <t>公务接待费</t>
  </si>
  <si>
    <t>17</t>
  </si>
  <si>
    <t>08</t>
  </si>
  <si>
    <t>公务用车运行维护费</t>
  </si>
  <si>
    <t>31</t>
  </si>
  <si>
    <t>09</t>
  </si>
  <si>
    <t>维修（护）费</t>
  </si>
  <si>
    <t>13</t>
  </si>
  <si>
    <t>99</t>
  </si>
  <si>
    <t>其他商品服务支出</t>
  </si>
  <si>
    <t>合计</t>
  </si>
  <si>
    <t>一般公共预算“三公”经费支出表</t>
  </si>
  <si>
    <t>单位：万元</t>
  </si>
  <si>
    <t xml:space="preserve"> 2017年预算数</t>
  </si>
  <si>
    <t xml:space="preserve"> 2017年预算执行数</t>
  </si>
  <si>
    <t xml:space="preserve"> 2018年预算数</t>
  </si>
  <si>
    <t>因公出国(境)费</t>
  </si>
  <si>
    <t>注：1.如此表无数据，则以空表形式公开，请不要删除此表；</t>
  </si>
  <si>
    <t xml:space="preserve">       2.如此表为空表，请说明原因。</t>
  </si>
  <si>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(九</t>
    </r>
    <r>
      <rPr>
        <sz val="11"/>
        <color indexed="8"/>
        <rFont val="宋体"/>
        <family val="0"/>
      </rPr>
      <t>)资源勘探信息等支出</t>
    </r>
  </si>
  <si>
    <t>九、资源勘探信息等支出</t>
  </si>
  <si>
    <t>波密县安全生产监督管理局2018年没有安排政府性基金预算支出，故此表无数据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</si>
</sst>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&quot;$&quot;\ #,##0.00_-;[Red]&quot;$&quot;\ #,##0.00\-"/>
    <numFmt numFmtId="178" formatCode="_-* #,##0_-;\-* #,##0_-;_-* &quot;-&quot;_-;_-@_-"/>
    <numFmt numFmtId="179" formatCode="&quot;$&quot;\ #,##0_-;[Red]&quot;$&quot;\ #,##0\-"/>
    <numFmt numFmtId="180" formatCode="\$#,##0;\(\$#,##0\)"/>
    <numFmt numFmtId="181" formatCode="_-&quot;$&quot;\ * #,##0_-;_-&quot;$&quot;\ * #,##0\-;_-&quot;$&quot;\ * &quot;-&quot;_-;_-@_-"/>
    <numFmt numFmtId="182" formatCode="_-* #,##0.00_-;\-* #,##0.00_-;_-* &quot;-&quot;??_-;_-@_-"/>
    <numFmt numFmtId="183" formatCode="yy\.mm\.dd"/>
    <numFmt numFmtId="184" formatCode="_(&quot;$&quot;* #,##0.00_);_(&quot;$&quot;* \(#,##0.00\);_(&quot;$&quot;* &quot;-&quot;??_);_(@_)"/>
    <numFmt numFmtId="185" formatCode="_-&quot;$&quot;\ * #,##0.00_-;_-&quot;$&quot;\ * #,##0.00\-;_-&quot;$&quot;\ * &quot;-&quot;??_-;_-@_-"/>
    <numFmt numFmtId="186" formatCode="#,##0.0_);\(#,##0.0\)"/>
    <numFmt numFmtId="187" formatCode="&quot;$&quot;#,##0.00_);[Red]\(&quot;$&quot;#,##0.00\)"/>
    <numFmt numFmtId="188" formatCode="&quot;$&quot;#,##0_);[Red]\(&quot;$&quot;#,##0\)"/>
    <numFmt numFmtId="189" formatCode="\$#,##0.00;\(\$#,##0.00\)"/>
    <numFmt numFmtId="190" formatCode="_(&quot;$&quot;* #,##0_);_(&quot;$&quot;* \(#,##0\);_(&quot;$&quot;* &quot;-&quot;_);_(@_)"/>
    <numFmt numFmtId="191" formatCode="0.00_);[Red]\(0.00\)"/>
    <numFmt numFmtId="192" formatCode="0.00_ "/>
  </numFmts>
  <fonts count="55"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sz val="12"/>
      <color indexed="9"/>
      <name val="宋体"/>
      <family val="0"/>
    </font>
    <font>
      <sz val="10"/>
      <name val="Helv"/>
      <family val="2"/>
    </font>
    <font>
      <sz val="10"/>
      <name val="Arial"/>
      <family val="2"/>
    </font>
    <font>
      <b/>
      <sz val="12"/>
      <color indexed="8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2"/>
      <name val="Arial"/>
      <family val="2"/>
    </font>
    <font>
      <sz val="11"/>
      <color indexed="9"/>
      <name val="宋体"/>
      <family val="0"/>
    </font>
    <font>
      <sz val="10"/>
      <name val="楷体"/>
      <family val="3"/>
    </font>
    <font>
      <sz val="10"/>
      <name val="Geneva"/>
      <family val="2"/>
    </font>
    <font>
      <sz val="7"/>
      <name val="Small Fonts"/>
      <family val="2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2"/>
      <color indexed="8"/>
      <name val="方正小标宋简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49" fontId="12" fillId="0" borderId="0" applyFont="0" applyFill="0" applyBorder="0" applyAlignment="0" applyProtection="0"/>
    <xf numFmtId="0" fontId="11" fillId="0" borderId="0">
      <alignment/>
      <protection/>
    </xf>
    <xf numFmtId="0" fontId="22" fillId="0" borderId="0">
      <alignment/>
      <protection/>
    </xf>
    <xf numFmtId="0" fontId="30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1" fillId="0" borderId="0">
      <alignment/>
      <protection locked="0"/>
    </xf>
    <xf numFmtId="0" fontId="10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10" fillId="27" borderId="0" applyNumberFormat="0" applyBorder="0" applyAlignment="0" applyProtection="0"/>
    <xf numFmtId="0" fontId="19" fillId="0" borderId="0">
      <alignment horizontal="center" wrapText="1"/>
      <protection locked="0"/>
    </xf>
    <xf numFmtId="178" fontId="12" fillId="0" borderId="0" applyFont="0" applyFill="0" applyBorder="0" applyAlignment="0" applyProtection="0"/>
    <xf numFmtId="176" fontId="8" fillId="0" borderId="0">
      <alignment/>
      <protection/>
    </xf>
    <xf numFmtId="182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9" fontId="8" fillId="0" borderId="0">
      <alignment/>
      <protection/>
    </xf>
    <xf numFmtId="15" fontId="20" fillId="0" borderId="0">
      <alignment/>
      <protection/>
    </xf>
    <xf numFmtId="180" fontId="8" fillId="0" borderId="0">
      <alignment/>
      <protection/>
    </xf>
    <xf numFmtId="38" fontId="9" fillId="28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10" fontId="9" fillId="29" borderId="3" applyNumberFormat="0" applyBorder="0" applyAlignment="0" applyProtection="0"/>
    <xf numFmtId="186" fontId="37" fillId="30" borderId="0">
      <alignment/>
      <protection/>
    </xf>
    <xf numFmtId="186" fontId="38" fillId="31" borderId="0">
      <alignment/>
      <protection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77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8" fillId="0" borderId="0">
      <alignment/>
      <protection/>
    </xf>
    <xf numFmtId="37" fontId="31" fillId="0" borderId="0">
      <alignment/>
      <protection/>
    </xf>
    <xf numFmtId="179" fontId="12" fillId="0" borderId="0">
      <alignment/>
      <protection/>
    </xf>
    <xf numFmtId="0" fontId="11" fillId="0" borderId="0">
      <alignment/>
      <protection/>
    </xf>
    <xf numFmtId="14" fontId="19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13" fontId="12" fillId="0" borderId="0" applyFont="0" applyFill="0" applyProtection="0">
      <alignment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0" fillId="0" borderId="4">
      <alignment horizontal="center"/>
      <protection/>
    </xf>
    <xf numFmtId="3" fontId="20" fillId="0" borderId="0" applyFont="0" applyFill="0" applyBorder="0" applyAlignment="0" applyProtection="0"/>
    <xf numFmtId="0" fontId="20" fillId="32" borderId="0" applyNumberFormat="0" applyFont="0" applyBorder="0" applyAlignment="0" applyProtection="0"/>
    <xf numFmtId="0" fontId="41" fillId="33" borderId="5">
      <alignment/>
      <protection locked="0"/>
    </xf>
    <xf numFmtId="0" fontId="42" fillId="0" borderId="0">
      <alignment/>
      <protection/>
    </xf>
    <xf numFmtId="0" fontId="41" fillId="33" borderId="5">
      <alignment/>
      <protection locked="0"/>
    </xf>
    <xf numFmtId="0" fontId="41" fillId="33" borderId="5">
      <alignment/>
      <protection locked="0"/>
    </xf>
    <xf numFmtId="9" fontId="0" fillId="0" borderId="0" applyFont="0" applyFill="0" applyBorder="0" applyAlignment="0" applyProtection="0"/>
    <xf numFmtId="184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6" applyNumberFormat="0" applyFill="0" applyProtection="0">
      <alignment horizontal="right"/>
    </xf>
    <xf numFmtId="0" fontId="39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0" borderId="6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29" fillId="0" borderId="10" applyNumberFormat="0" applyFill="0" applyProtection="0">
      <alignment horizontal="center"/>
    </xf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8" fillId="34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6" fillId="23" borderId="0" applyNumberFormat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8" borderId="12" applyNumberFormat="0" applyAlignment="0" applyProtection="0"/>
    <xf numFmtId="0" fontId="26" fillId="28" borderId="12" applyNumberFormat="0" applyAlignment="0" applyProtection="0"/>
    <xf numFmtId="0" fontId="18" fillId="35" borderId="13" applyNumberFormat="0" applyAlignment="0" applyProtection="0"/>
    <xf numFmtId="0" fontId="18" fillId="35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10" applyNumberFormat="0" applyFill="0" applyProtection="0">
      <alignment horizontal="left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0" borderId="0">
      <alignment/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183" fontId="12" fillId="0" borderId="10" applyFill="0" applyProtection="0">
      <alignment horizontal="right"/>
    </xf>
    <xf numFmtId="0" fontId="12" fillId="0" borderId="6" applyNumberFormat="0" applyFill="0" applyProtection="0">
      <alignment horizontal="left"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5" fillId="28" borderId="15" applyNumberFormat="0" applyAlignment="0" applyProtection="0"/>
    <xf numFmtId="0" fontId="25" fillId="28" borderId="15" applyNumberFormat="0" applyAlignment="0" applyProtection="0"/>
    <xf numFmtId="0" fontId="35" fillId="7" borderId="12" applyNumberFormat="0" applyAlignment="0" applyProtection="0"/>
    <xf numFmtId="0" fontId="35" fillId="7" borderId="12" applyNumberFormat="0" applyAlignment="0" applyProtection="0"/>
    <xf numFmtId="1" fontId="12" fillId="0" borderId="10" applyFill="0" applyProtection="0">
      <alignment horizontal="center"/>
    </xf>
    <xf numFmtId="0" fontId="11" fillId="0" borderId="0">
      <alignment/>
      <protection/>
    </xf>
    <xf numFmtId="0" fontId="51" fillId="0" borderId="0" applyNumberFormat="0" applyFill="0" applyBorder="0" applyAlignment="0" applyProtection="0"/>
    <xf numFmtId="0" fontId="20" fillId="0" borderId="0">
      <alignment/>
      <protection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29" borderId="16" applyNumberFormat="0" applyFont="0" applyAlignment="0" applyProtection="0"/>
    <xf numFmtId="0" fontId="16" fillId="29" borderId="16" applyNumberFormat="0" applyFont="0" applyAlignment="0" applyProtection="0"/>
    <xf numFmtId="0" fontId="16" fillId="29" borderId="16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4" fillId="44" borderId="3" xfId="0" applyNumberFormat="1" applyFont="1" applyFill="1" applyBorder="1" applyAlignment="1" applyProtection="1">
      <alignment horizontal="center" vertical="center" wrapText="1"/>
      <protection/>
    </xf>
    <xf numFmtId="191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91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92" fontId="3" fillId="0" borderId="3" xfId="0" applyNumberFormat="1" applyFont="1" applyBorder="1" applyAlignment="1">
      <alignment horizontal="center" vertical="center" wrapText="1"/>
    </xf>
    <xf numFmtId="192" fontId="3" fillId="0" borderId="3" xfId="0" applyNumberFormat="1" applyFont="1" applyBorder="1" applyAlignment="1">
      <alignment horizontal="center" vertical="center"/>
    </xf>
    <xf numFmtId="191" fontId="3" fillId="0" borderId="3" xfId="0" applyNumberFormat="1" applyFont="1" applyBorder="1" applyAlignment="1">
      <alignment horizontal="left" vertical="center"/>
    </xf>
    <xf numFmtId="192" fontId="0" fillId="0" borderId="3" xfId="0" applyNumberFormat="1" applyBorder="1" applyAlignment="1">
      <alignment horizontal="center" vertical="center"/>
    </xf>
    <xf numFmtId="191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44" borderId="0" xfId="0" applyFill="1" applyAlignment="1">
      <alignment horizontal="center" vertical="center"/>
    </xf>
    <xf numFmtId="0" fontId="0" fillId="44" borderId="0" xfId="0" applyFill="1" applyBorder="1" applyAlignment="1">
      <alignment horizontal="center" vertical="center"/>
    </xf>
    <xf numFmtId="0" fontId="3" fillId="44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3" fillId="0" borderId="3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92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92" fontId="3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53" fillId="0" borderId="18" xfId="0" applyFont="1" applyBorder="1" applyAlignment="1">
      <alignment vertical="center"/>
    </xf>
    <xf numFmtId="0" fontId="0" fillId="0" borderId="3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92" fontId="3" fillId="0" borderId="1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92" fontId="3" fillId="0" borderId="3" xfId="0" applyNumberFormat="1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18" xfId="0" applyFont="1" applyBorder="1" applyAlignment="1">
      <alignment horizontal="center" vertical="center"/>
    </xf>
  </cellXfs>
  <cellStyles count="198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2" xfId="28"/>
    <cellStyle name="20% - 强调文字颜色 2 2" xfId="29"/>
    <cellStyle name="20% - 强调文字颜色 3" xfId="30"/>
    <cellStyle name="20% - 强调文字颜色 3 2" xfId="31"/>
    <cellStyle name="20% - 强调文字颜色 4" xfId="32"/>
    <cellStyle name="20% - 强调文字颜色 4 2" xfId="33"/>
    <cellStyle name="20% - 强调文字颜色 5" xfId="34"/>
    <cellStyle name="20% - 强调文字颜色 5 2" xfId="35"/>
    <cellStyle name="20% - 强调文字颜色 6" xfId="36"/>
    <cellStyle name="20% - 强调文字颜色 6 2" xfId="37"/>
    <cellStyle name="40% - 强调文字颜色 1" xfId="38"/>
    <cellStyle name="40% - 强调文字颜色 1 2" xfId="39"/>
    <cellStyle name="40% - 强调文字颜色 2" xfId="40"/>
    <cellStyle name="40% - 强调文字颜色 2 2" xfId="41"/>
    <cellStyle name="40% - 强调文字颜色 3" xfId="42"/>
    <cellStyle name="40% - 强调文字颜色 3 2" xfId="43"/>
    <cellStyle name="40% - 强调文字颜色 4" xfId="44"/>
    <cellStyle name="40% - 强调文字颜色 4 2" xfId="45"/>
    <cellStyle name="40% - 强调文字颜色 5" xfId="46"/>
    <cellStyle name="40% - 强调文字颜色 5 2" xfId="47"/>
    <cellStyle name="40% - 强调文字颜色 6" xfId="48"/>
    <cellStyle name="40% - 强调文字颜色 6 2" xfId="49"/>
    <cellStyle name="60% - 强调文字颜色 1" xfId="50"/>
    <cellStyle name="60% - 强调文字颜色 1 2" xfId="51"/>
    <cellStyle name="60% - 强调文字颜色 2" xfId="52"/>
    <cellStyle name="60% - 强调文字颜色 2 2" xfId="53"/>
    <cellStyle name="60% - 强调文字颜色 3" xfId="54"/>
    <cellStyle name="60% - 强调文字颜色 3 2" xfId="55"/>
    <cellStyle name="60% - 强调文字颜色 4" xfId="56"/>
    <cellStyle name="60% - 强调文字颜色 4 2" xfId="57"/>
    <cellStyle name="60% - 强调文字颜色 5" xfId="58"/>
    <cellStyle name="60% - 强调文字颜色 5 2" xfId="59"/>
    <cellStyle name="60% - 强调文字颜色 6" xfId="60"/>
    <cellStyle name="60% - 强调文字颜色 6 2" xfId="61"/>
    <cellStyle name="6mal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args.style" xfId="87"/>
    <cellStyle name="Comma [0]_!!!GO" xfId="88"/>
    <cellStyle name="comma zerodec" xfId="89"/>
    <cellStyle name="Comma_!!!GO" xfId="90"/>
    <cellStyle name="Currency [0]_!!!GO" xfId="91"/>
    <cellStyle name="Currency_!!!GO" xfId="92"/>
    <cellStyle name="Currency1" xfId="93"/>
    <cellStyle name="Date" xfId="94"/>
    <cellStyle name="Dollar (zero dec)" xfId="95"/>
    <cellStyle name="Grey" xfId="96"/>
    <cellStyle name="Header1" xfId="97"/>
    <cellStyle name="Header2" xfId="98"/>
    <cellStyle name="Input [yellow]" xfId="99"/>
    <cellStyle name="Input Cells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rmal - Style1" xfId="112"/>
    <cellStyle name="Normal_!!!GO" xfId="113"/>
    <cellStyle name="per.style" xfId="114"/>
    <cellStyle name="Percent [2]" xfId="115"/>
    <cellStyle name="Percent_!!!GO" xfId="116"/>
    <cellStyle name="Pourcentage_pldt" xfId="117"/>
    <cellStyle name="PSChar" xfId="118"/>
    <cellStyle name="PSDate" xfId="119"/>
    <cellStyle name="PSDec" xfId="120"/>
    <cellStyle name="PSHeading" xfId="121"/>
    <cellStyle name="PSInt" xfId="122"/>
    <cellStyle name="PSSpacer" xfId="123"/>
    <cellStyle name="sstot" xfId="124"/>
    <cellStyle name="Standard_AREAS" xfId="125"/>
    <cellStyle name="t" xfId="126"/>
    <cellStyle name="t_HVAC Equipment (3)" xfId="127"/>
    <cellStyle name="Percent" xfId="128"/>
    <cellStyle name="捠壿 [0.00]_Region Orders (2)" xfId="129"/>
    <cellStyle name="捠壿_Region Orders (2)" xfId="130"/>
    <cellStyle name="编号" xfId="131"/>
    <cellStyle name="标题" xfId="132"/>
    <cellStyle name="标题 1" xfId="133"/>
    <cellStyle name="标题 1 2" xfId="134"/>
    <cellStyle name="标题 2" xfId="135"/>
    <cellStyle name="标题 2 2" xfId="136"/>
    <cellStyle name="标题 3" xfId="137"/>
    <cellStyle name="标题 3 2" xfId="138"/>
    <cellStyle name="标题 4" xfId="139"/>
    <cellStyle name="标题 4 2" xfId="140"/>
    <cellStyle name="标题 5" xfId="141"/>
    <cellStyle name="标题1" xfId="142"/>
    <cellStyle name="表标题" xfId="143"/>
    <cellStyle name="部门" xfId="144"/>
    <cellStyle name="差" xfId="145"/>
    <cellStyle name="差 2" xfId="146"/>
    <cellStyle name="差_Book1" xfId="147"/>
    <cellStyle name="差_Book1_1" xfId="148"/>
    <cellStyle name="常规 2" xfId="149"/>
    <cellStyle name="常规 3" xfId="150"/>
    <cellStyle name="Hyperlink" xfId="151"/>
    <cellStyle name="分级显示列_1_Book1" xfId="152"/>
    <cellStyle name="分级显示行_1_Book1" xfId="153"/>
    <cellStyle name="好" xfId="154"/>
    <cellStyle name="好 2" xfId="155"/>
    <cellStyle name="好_Book1" xfId="156"/>
    <cellStyle name="好_Book1_1" xfId="157"/>
    <cellStyle name="汇总" xfId="158"/>
    <cellStyle name="汇总 2" xfId="159"/>
    <cellStyle name="Currency" xfId="160"/>
    <cellStyle name="Currency [0]" xfId="161"/>
    <cellStyle name="计算" xfId="162"/>
    <cellStyle name="计算 2" xfId="163"/>
    <cellStyle name="检查单元格" xfId="164"/>
    <cellStyle name="检查单元格 2" xfId="165"/>
    <cellStyle name="解释性文本" xfId="166"/>
    <cellStyle name="解释性文本 2" xfId="167"/>
    <cellStyle name="借出原因" xfId="168"/>
    <cellStyle name="警告文本" xfId="169"/>
    <cellStyle name="警告文本 2" xfId="170"/>
    <cellStyle name="链接单元格" xfId="171"/>
    <cellStyle name="链接单元格 2" xfId="172"/>
    <cellStyle name="普通_laroux" xfId="173"/>
    <cellStyle name="千分位[0]_laroux" xfId="174"/>
    <cellStyle name="千分位_laroux" xfId="175"/>
    <cellStyle name="千位[0]_ 方正PC" xfId="176"/>
    <cellStyle name="千位_ 方正PC" xfId="177"/>
    <cellStyle name="Comma" xfId="178"/>
    <cellStyle name="Comma [0]" xfId="179"/>
    <cellStyle name="强调 1" xfId="180"/>
    <cellStyle name="强调 2" xfId="181"/>
    <cellStyle name="强调 3" xfId="182"/>
    <cellStyle name="强调文字颜色 1" xfId="183"/>
    <cellStyle name="强调文字颜色 1 2" xfId="184"/>
    <cellStyle name="强调文字颜色 2" xfId="185"/>
    <cellStyle name="强调文字颜色 2 2" xfId="186"/>
    <cellStyle name="强调文字颜色 3" xfId="187"/>
    <cellStyle name="强调文字颜色 3 2" xfId="188"/>
    <cellStyle name="强调文字颜色 4" xfId="189"/>
    <cellStyle name="强调文字颜色 4 2" xfId="190"/>
    <cellStyle name="强调文字颜色 5" xfId="191"/>
    <cellStyle name="强调文字颜色 5 2" xfId="192"/>
    <cellStyle name="强调文字颜色 6" xfId="193"/>
    <cellStyle name="强调文字颜色 6 2" xfId="194"/>
    <cellStyle name="日期" xfId="195"/>
    <cellStyle name="商品名称" xfId="196"/>
    <cellStyle name="适中" xfId="197"/>
    <cellStyle name="适中 2" xfId="198"/>
    <cellStyle name="输出" xfId="199"/>
    <cellStyle name="输出 2" xfId="200"/>
    <cellStyle name="输入" xfId="201"/>
    <cellStyle name="输入 2" xfId="202"/>
    <cellStyle name="数量" xfId="203"/>
    <cellStyle name="样式 1" xfId="204"/>
    <cellStyle name="Followed Hyperlink" xfId="205"/>
    <cellStyle name="昗弨_Pacific Region P&amp;L" xfId="206"/>
    <cellStyle name="寘嬫愗傝 [0.00]_Region Orders (2)" xfId="207"/>
    <cellStyle name="寘嬫愗傝_Region Orders (2)" xfId="208"/>
    <cellStyle name="注释" xfId="209"/>
    <cellStyle name="注释 2" xfId="210"/>
    <cellStyle name="注释 3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2" t="s">
        <v>0</v>
      </c>
      <c r="C1" s="20" t="s">
        <v>1</v>
      </c>
    </row>
    <row r="2" spans="1:6" ht="18.75">
      <c r="A2" s="63" t="s">
        <v>2</v>
      </c>
      <c r="B2" s="64"/>
      <c r="C2" s="30"/>
      <c r="D2" s="30"/>
      <c r="E2" s="65" t="s">
        <v>3</v>
      </c>
      <c r="F2" s="65"/>
    </row>
    <row r="3" spans="1:6" ht="21" customHeight="1">
      <c r="A3" s="66" t="s">
        <v>4</v>
      </c>
      <c r="B3" s="67"/>
      <c r="C3" s="66" t="s">
        <v>5</v>
      </c>
      <c r="D3" s="68"/>
      <c r="E3" s="68"/>
      <c r="F3" s="67"/>
    </row>
    <row r="4" spans="1:6" ht="13.5">
      <c r="A4" s="7" t="s">
        <v>6</v>
      </c>
      <c r="B4" s="7" t="s">
        <v>7</v>
      </c>
      <c r="C4" s="7" t="s">
        <v>6</v>
      </c>
      <c r="D4" s="7" t="s">
        <v>8</v>
      </c>
      <c r="E4" s="24" t="s">
        <v>9</v>
      </c>
      <c r="F4" s="24" t="s">
        <v>10</v>
      </c>
    </row>
    <row r="5" spans="1:6" ht="33.75" customHeight="1">
      <c r="A5" s="23" t="s">
        <v>11</v>
      </c>
      <c r="B5" s="7">
        <f>B6+B7</f>
        <v>113.95</v>
      </c>
      <c r="C5" s="7" t="s">
        <v>12</v>
      </c>
      <c r="D5" s="7"/>
      <c r="E5" s="7">
        <f>SUM(E6:E15)</f>
        <v>113.95</v>
      </c>
      <c r="F5" s="7"/>
    </row>
    <row r="6" spans="1:6" ht="33.75" customHeight="1">
      <c r="A6" s="31" t="s">
        <v>13</v>
      </c>
      <c r="B6" s="32">
        <f>'表七部门收入总表'!C23</f>
        <v>113.95</v>
      </c>
      <c r="C6" s="31" t="s">
        <v>14</v>
      </c>
      <c r="D6" s="7"/>
      <c r="E6" s="7">
        <v>0</v>
      </c>
      <c r="F6" s="7"/>
    </row>
    <row r="7" spans="1:6" ht="33.75" customHeight="1">
      <c r="A7" s="31" t="s">
        <v>15</v>
      </c>
      <c r="B7" s="32"/>
      <c r="C7" s="31" t="s">
        <v>16</v>
      </c>
      <c r="D7" s="7"/>
      <c r="E7" s="7">
        <v>0</v>
      </c>
      <c r="F7" s="7"/>
    </row>
    <row r="8" spans="1:6" ht="33.75" customHeight="1">
      <c r="A8" s="31"/>
      <c r="B8" s="32"/>
      <c r="C8" s="31" t="s">
        <v>17</v>
      </c>
      <c r="D8" s="7"/>
      <c r="E8" s="7">
        <v>0</v>
      </c>
      <c r="F8" s="7"/>
    </row>
    <row r="9" spans="1:6" ht="33.75" customHeight="1">
      <c r="A9" s="31" t="s">
        <v>18</v>
      </c>
      <c r="B9" s="32">
        <f>B10+B11</f>
        <v>0</v>
      </c>
      <c r="C9" s="31" t="s">
        <v>19</v>
      </c>
      <c r="D9" s="7"/>
      <c r="E9" s="7">
        <v>0</v>
      </c>
      <c r="F9" s="7"/>
    </row>
    <row r="10" spans="1:6" ht="33.75" customHeight="1">
      <c r="A10" s="31" t="s">
        <v>13</v>
      </c>
      <c r="B10" s="32"/>
      <c r="C10" s="31" t="s">
        <v>20</v>
      </c>
      <c r="D10" s="7"/>
      <c r="E10" s="7">
        <v>0</v>
      </c>
      <c r="F10" s="7"/>
    </row>
    <row r="11" spans="1:6" ht="33.75" customHeight="1">
      <c r="A11" s="31" t="s">
        <v>15</v>
      </c>
      <c r="B11" s="32"/>
      <c r="C11" s="31" t="s">
        <v>21</v>
      </c>
      <c r="D11" s="7"/>
      <c r="E11" s="7">
        <v>0</v>
      </c>
      <c r="F11" s="7"/>
    </row>
    <row r="12" spans="1:6" ht="33.75" customHeight="1">
      <c r="A12" s="32"/>
      <c r="B12" s="32"/>
      <c r="C12" s="31" t="s">
        <v>22</v>
      </c>
      <c r="D12" s="7"/>
      <c r="E12" s="7">
        <f>'表七部门收入总表'!E5</f>
        <v>11.879999999999999</v>
      </c>
      <c r="F12" s="7"/>
    </row>
    <row r="13" spans="1:6" ht="33.75" customHeight="1">
      <c r="A13" s="32"/>
      <c r="B13" s="32"/>
      <c r="C13" s="31" t="s">
        <v>23</v>
      </c>
      <c r="D13" s="7"/>
      <c r="E13" s="7">
        <f>'表七部门收入总表'!E11</f>
        <v>6.37</v>
      </c>
      <c r="F13" s="7"/>
    </row>
    <row r="14" spans="1:6" ht="33.75" customHeight="1">
      <c r="A14" s="32"/>
      <c r="B14" s="32"/>
      <c r="C14" s="56" t="s">
        <v>218</v>
      </c>
      <c r="D14" s="7"/>
      <c r="E14" s="7">
        <f>'表七部门收入总表'!C16</f>
        <v>89.05</v>
      </c>
      <c r="F14" s="7"/>
    </row>
    <row r="15" spans="1:6" ht="33.75" customHeight="1">
      <c r="A15" s="32"/>
      <c r="B15" s="32"/>
      <c r="C15" s="31" t="s">
        <v>24</v>
      </c>
      <c r="D15" s="7"/>
      <c r="E15" s="7">
        <f>'表七部门收入总表'!E20</f>
        <v>6.65</v>
      </c>
      <c r="F15" s="7"/>
    </row>
    <row r="16" spans="1:6" ht="33.75" customHeight="1">
      <c r="A16" s="32"/>
      <c r="B16" s="32"/>
      <c r="C16" s="31" t="s">
        <v>25</v>
      </c>
      <c r="D16" s="7"/>
      <c r="E16" s="7"/>
      <c r="F16" s="7"/>
    </row>
    <row r="17" spans="1:6" ht="33.75" customHeight="1">
      <c r="A17" s="32"/>
      <c r="B17" s="32"/>
      <c r="C17" s="32"/>
      <c r="D17" s="7"/>
      <c r="E17" s="7"/>
      <c r="F17" s="7"/>
    </row>
    <row r="18" spans="1:6" ht="33.75" customHeight="1">
      <c r="A18" s="32" t="s">
        <v>26</v>
      </c>
      <c r="B18" s="32">
        <f>B5+B9</f>
        <v>113.95</v>
      </c>
      <c r="C18" s="32" t="s">
        <v>27</v>
      </c>
      <c r="D18" s="7"/>
      <c r="E18" s="7">
        <f>E5+E16</f>
        <v>113.95</v>
      </c>
      <c r="F18" s="7"/>
    </row>
    <row r="19" ht="22.5">
      <c r="A19" s="20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5">
      <selection activeCell="F22" sqref="F22"/>
    </sheetView>
  </sheetViews>
  <sheetFormatPr defaultColWidth="9.00390625" defaultRowHeight="13.5"/>
  <cols>
    <col min="1" max="1" width="19.75390625" style="0" customWidth="1"/>
    <col min="2" max="2" width="24.00390625" style="27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2" t="s">
        <v>0</v>
      </c>
      <c r="B1" s="28"/>
      <c r="C1" s="3" t="s">
        <v>28</v>
      </c>
      <c r="D1" s="5"/>
      <c r="E1" s="5"/>
      <c r="F1" s="5"/>
    </row>
    <row r="2" spans="1:6" ht="16.5" customHeight="1">
      <c r="A2" s="69" t="s">
        <v>29</v>
      </c>
      <c r="B2" s="70"/>
      <c r="C2" s="70"/>
      <c r="D2" s="70"/>
      <c r="E2" s="70"/>
      <c r="F2" s="70"/>
    </row>
    <row r="3" spans="1:6" ht="45" customHeight="1">
      <c r="A3" s="71" t="s">
        <v>30</v>
      </c>
      <c r="B3" s="71"/>
      <c r="C3" s="71" t="s">
        <v>31</v>
      </c>
      <c r="D3" s="71"/>
      <c r="E3" s="71"/>
      <c r="F3" s="71" t="s">
        <v>32</v>
      </c>
    </row>
    <row r="4" spans="1:6" ht="45" customHeight="1">
      <c r="A4" s="7" t="s">
        <v>33</v>
      </c>
      <c r="B4" s="29" t="s">
        <v>34</v>
      </c>
      <c r="C4" s="7" t="s">
        <v>35</v>
      </c>
      <c r="D4" s="7" t="s">
        <v>36</v>
      </c>
      <c r="E4" s="7" t="s">
        <v>37</v>
      </c>
      <c r="F4" s="71"/>
    </row>
    <row r="5" spans="1:6" ht="45" customHeight="1">
      <c r="A5" s="7">
        <v>208</v>
      </c>
      <c r="B5" s="8" t="s">
        <v>38</v>
      </c>
      <c r="C5" s="9">
        <f aca="true" t="shared" si="0" ref="C5:C22">D5+E5</f>
        <v>11.879999999999999</v>
      </c>
      <c r="D5" s="9">
        <f>D6+D8</f>
        <v>11.879999999999999</v>
      </c>
      <c r="E5" s="9">
        <f>E6+E8</f>
        <v>0</v>
      </c>
      <c r="F5" s="7"/>
    </row>
    <row r="6" spans="1:6" ht="45" customHeight="1">
      <c r="A6" s="7">
        <v>20826</v>
      </c>
      <c r="B6" s="7" t="s">
        <v>39</v>
      </c>
      <c r="C6" s="9">
        <f t="shared" si="0"/>
        <v>11.37</v>
      </c>
      <c r="D6" s="11">
        <f>D7</f>
        <v>11.37</v>
      </c>
      <c r="E6" s="11">
        <f>E7</f>
        <v>0</v>
      </c>
      <c r="F6" s="7"/>
    </row>
    <row r="7" spans="1:6" ht="45" customHeight="1">
      <c r="A7" s="7">
        <v>2082699</v>
      </c>
      <c r="B7" s="7" t="s">
        <v>40</v>
      </c>
      <c r="C7" s="9">
        <f t="shared" si="0"/>
        <v>11.37</v>
      </c>
      <c r="D7" s="11">
        <v>11.37</v>
      </c>
      <c r="E7" s="11">
        <v>0</v>
      </c>
      <c r="F7" s="7"/>
    </row>
    <row r="8" spans="1:6" ht="45" customHeight="1">
      <c r="A8" s="7">
        <v>20827</v>
      </c>
      <c r="B8" s="7" t="s">
        <v>41</v>
      </c>
      <c r="C8" s="9">
        <f t="shared" si="0"/>
        <v>0.51</v>
      </c>
      <c r="D8" s="13">
        <f>D9+D10</f>
        <v>0.51</v>
      </c>
      <c r="E8" s="13">
        <f>E9+E10</f>
        <v>0</v>
      </c>
      <c r="F8" s="7"/>
    </row>
    <row r="9" spans="1:6" ht="45" customHeight="1">
      <c r="A9" s="7">
        <v>2082702</v>
      </c>
      <c r="B9" s="7" t="s">
        <v>42</v>
      </c>
      <c r="C9" s="9">
        <f t="shared" si="0"/>
        <v>0.11</v>
      </c>
      <c r="D9" s="13">
        <v>0.11</v>
      </c>
      <c r="E9" s="11">
        <f aca="true" t="shared" si="1" ref="E9:E14">E10</f>
        <v>0</v>
      </c>
      <c r="F9" s="7"/>
    </row>
    <row r="10" spans="1:6" ht="45" customHeight="1">
      <c r="A10" s="7">
        <v>2082703</v>
      </c>
      <c r="B10" s="7" t="s">
        <v>43</v>
      </c>
      <c r="C10" s="9">
        <f t="shared" si="0"/>
        <v>0.4</v>
      </c>
      <c r="D10" s="13">
        <v>0.4</v>
      </c>
      <c r="E10" s="11">
        <v>0</v>
      </c>
      <c r="F10" s="7"/>
    </row>
    <row r="11" spans="1:6" ht="45" customHeight="1">
      <c r="A11" s="7">
        <v>210</v>
      </c>
      <c r="B11" s="7" t="s">
        <v>44</v>
      </c>
      <c r="C11" s="9">
        <f t="shared" si="0"/>
        <v>6.37</v>
      </c>
      <c r="D11" s="13">
        <f>D12+D14</f>
        <v>6.37</v>
      </c>
      <c r="E11" s="13">
        <f>E12+E14</f>
        <v>0</v>
      </c>
      <c r="F11" s="7"/>
    </row>
    <row r="12" spans="1:6" ht="45" customHeight="1">
      <c r="A12" s="7">
        <v>21011</v>
      </c>
      <c r="B12" s="7" t="s">
        <v>45</v>
      </c>
      <c r="C12" s="9">
        <f t="shared" si="0"/>
        <v>1.82</v>
      </c>
      <c r="D12" s="13">
        <f>D13</f>
        <v>1.82</v>
      </c>
      <c r="E12" s="13">
        <f t="shared" si="1"/>
        <v>0</v>
      </c>
      <c r="F12" s="7"/>
    </row>
    <row r="13" spans="1:6" ht="45" customHeight="1">
      <c r="A13" s="7">
        <v>2101103</v>
      </c>
      <c r="B13" s="7" t="s">
        <v>46</v>
      </c>
      <c r="C13" s="9">
        <f t="shared" si="0"/>
        <v>1.82</v>
      </c>
      <c r="D13" s="13">
        <v>1.82</v>
      </c>
      <c r="E13" s="11">
        <v>0</v>
      </c>
      <c r="F13" s="7"/>
    </row>
    <row r="14" spans="1:6" ht="45" customHeight="1">
      <c r="A14" s="7">
        <v>21012</v>
      </c>
      <c r="B14" s="7" t="s">
        <v>47</v>
      </c>
      <c r="C14" s="9">
        <f t="shared" si="0"/>
        <v>4.55</v>
      </c>
      <c r="D14" s="13">
        <f>D15</f>
        <v>4.55</v>
      </c>
      <c r="E14" s="13">
        <f t="shared" si="1"/>
        <v>0</v>
      </c>
      <c r="F14" s="7"/>
    </row>
    <row r="15" spans="1:6" ht="45" customHeight="1">
      <c r="A15" s="7">
        <v>2101201</v>
      </c>
      <c r="B15" s="7" t="s">
        <v>48</v>
      </c>
      <c r="C15" s="9">
        <f t="shared" si="0"/>
        <v>4.55</v>
      </c>
      <c r="D15" s="13">
        <v>4.55</v>
      </c>
      <c r="E15" s="11">
        <v>0</v>
      </c>
      <c r="F15" s="7"/>
    </row>
    <row r="16" spans="1:6" ht="45" customHeight="1">
      <c r="A16" s="7">
        <v>215</v>
      </c>
      <c r="B16" s="7" t="s">
        <v>114</v>
      </c>
      <c r="C16" s="9">
        <f t="shared" si="0"/>
        <v>89.05</v>
      </c>
      <c r="D16" s="14">
        <f>D17</f>
        <v>74.2</v>
      </c>
      <c r="E16" s="14">
        <f>E17</f>
        <v>14.85</v>
      </c>
      <c r="F16" s="7"/>
    </row>
    <row r="17" spans="1:6" ht="45" customHeight="1">
      <c r="A17" s="7">
        <v>21506</v>
      </c>
      <c r="B17" s="7" t="s">
        <v>115</v>
      </c>
      <c r="C17" s="9">
        <f t="shared" si="0"/>
        <v>89.05</v>
      </c>
      <c r="D17" s="14">
        <f>D18+D19</f>
        <v>74.2</v>
      </c>
      <c r="E17" s="14">
        <f>E18+E19</f>
        <v>14.85</v>
      </c>
      <c r="F17" s="7"/>
    </row>
    <row r="18" spans="1:6" ht="45" customHeight="1">
      <c r="A18" s="7">
        <v>2150601</v>
      </c>
      <c r="B18" s="7" t="s">
        <v>49</v>
      </c>
      <c r="C18" s="9">
        <f t="shared" si="0"/>
        <v>76.05</v>
      </c>
      <c r="D18" s="14">
        <v>74.2</v>
      </c>
      <c r="E18" s="9">
        <v>1.85</v>
      </c>
      <c r="F18" s="7"/>
    </row>
    <row r="19" spans="1:6" ht="45" customHeight="1">
      <c r="A19" s="7">
        <v>2150699</v>
      </c>
      <c r="B19" s="7" t="s">
        <v>50</v>
      </c>
      <c r="C19" s="9">
        <f t="shared" si="0"/>
        <v>13</v>
      </c>
      <c r="D19" s="14">
        <v>0</v>
      </c>
      <c r="E19" s="9">
        <v>13</v>
      </c>
      <c r="F19" s="7"/>
    </row>
    <row r="20" spans="1:6" ht="45" customHeight="1">
      <c r="A20" s="7">
        <v>221</v>
      </c>
      <c r="B20" s="7" t="s">
        <v>51</v>
      </c>
      <c r="C20" s="9">
        <f t="shared" si="0"/>
        <v>6.65</v>
      </c>
      <c r="D20" s="14">
        <f>D21</f>
        <v>6.65</v>
      </c>
      <c r="E20" s="9">
        <v>0</v>
      </c>
      <c r="F20" s="7"/>
    </row>
    <row r="21" spans="1:6" ht="45" customHeight="1">
      <c r="A21" s="7">
        <v>22102</v>
      </c>
      <c r="B21" s="7" t="s">
        <v>52</v>
      </c>
      <c r="C21" s="9">
        <f t="shared" si="0"/>
        <v>6.65</v>
      </c>
      <c r="D21" s="14">
        <f>D22</f>
        <v>6.65</v>
      </c>
      <c r="E21" s="9">
        <v>0</v>
      </c>
      <c r="F21" s="7"/>
    </row>
    <row r="22" spans="1:6" ht="45" customHeight="1">
      <c r="A22" s="7">
        <v>2210201</v>
      </c>
      <c r="B22" s="7" t="s">
        <v>53</v>
      </c>
      <c r="C22" s="9">
        <f t="shared" si="0"/>
        <v>6.65</v>
      </c>
      <c r="D22" s="14">
        <v>6.65</v>
      </c>
      <c r="E22" s="9">
        <v>0</v>
      </c>
      <c r="F22" s="7"/>
    </row>
    <row r="23" spans="1:6" ht="45" customHeight="1">
      <c r="A23" s="7" t="s">
        <v>8</v>
      </c>
      <c r="B23" s="29" t="s">
        <v>55</v>
      </c>
      <c r="C23" s="11">
        <f>C5+C11+C16+C20</f>
        <v>113.95</v>
      </c>
      <c r="D23" s="11">
        <f>D5+D11+D16+D20</f>
        <v>99.10000000000001</v>
      </c>
      <c r="E23" s="11">
        <f>E5+E11+E16+E20</f>
        <v>14.85</v>
      </c>
      <c r="F23" s="7"/>
    </row>
    <row r="24" spans="1:6" ht="13.5" customHeight="1">
      <c r="A24" s="72" t="s">
        <v>56</v>
      </c>
      <c r="B24" s="73"/>
      <c r="C24" s="73"/>
      <c r="D24" s="73"/>
      <c r="E24" s="73"/>
      <c r="F24" s="73"/>
    </row>
  </sheetData>
  <sheetProtection/>
  <mergeCells count="5">
    <mergeCell ref="A2:F2"/>
    <mergeCell ref="A3:B3"/>
    <mergeCell ref="C3:E3"/>
    <mergeCell ref="A24:F24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38">
      <selection activeCell="K33" sqref="K33"/>
    </sheetView>
  </sheetViews>
  <sheetFormatPr defaultColWidth="9.00390625" defaultRowHeight="13.5"/>
  <cols>
    <col min="1" max="2" width="7.00390625" style="0" customWidth="1"/>
    <col min="3" max="3" width="15.75390625" style="0" customWidth="1"/>
    <col min="4" max="4" width="18.00390625" style="0" customWidth="1"/>
    <col min="5" max="5" width="16.625" style="0" customWidth="1"/>
    <col min="6" max="6" width="13.875" style="0" customWidth="1"/>
    <col min="7" max="7" width="17.00390625" style="0" customWidth="1"/>
    <col min="8" max="8" width="17.375" style="0" customWidth="1"/>
    <col min="9" max="9" width="15.125" style="0" customWidth="1"/>
    <col min="10" max="10" width="13.125" style="0" customWidth="1"/>
    <col min="11" max="11" width="12.00390625" style="0" customWidth="1"/>
  </cols>
  <sheetData>
    <row r="1" spans="1:11" ht="30" customHeight="1">
      <c r="A1" s="19" t="s">
        <v>116</v>
      </c>
      <c r="B1" s="19"/>
      <c r="C1" s="19"/>
      <c r="D1" s="19"/>
      <c r="E1" s="19"/>
      <c r="F1" s="19"/>
      <c r="G1" s="34" t="s">
        <v>57</v>
      </c>
      <c r="H1" s="34"/>
      <c r="I1" s="34"/>
      <c r="J1" s="34"/>
      <c r="K1" s="34"/>
    </row>
    <row r="2" spans="2:11" ht="21" customHeight="1">
      <c r="B2" s="35"/>
      <c r="F2" s="26"/>
      <c r="J2" s="70" t="s">
        <v>117</v>
      </c>
      <c r="K2" s="70"/>
    </row>
    <row r="3" spans="1:11" ht="33" customHeight="1">
      <c r="A3" s="88" t="s">
        <v>118</v>
      </c>
      <c r="B3" s="88"/>
      <c r="C3" s="88"/>
      <c r="D3" s="88"/>
      <c r="E3" s="89" t="s">
        <v>119</v>
      </c>
      <c r="F3" s="90"/>
      <c r="G3" s="90"/>
      <c r="H3" s="90"/>
      <c r="I3" s="90"/>
      <c r="J3" s="90"/>
      <c r="K3" s="91"/>
    </row>
    <row r="4" spans="1:11" ht="45.75" customHeight="1">
      <c r="A4" s="88" t="s">
        <v>33</v>
      </c>
      <c r="B4" s="88"/>
      <c r="C4" s="88" t="s">
        <v>120</v>
      </c>
      <c r="D4" s="88" t="s">
        <v>121</v>
      </c>
      <c r="E4" s="92" t="s">
        <v>33</v>
      </c>
      <c r="F4" s="93"/>
      <c r="G4" s="71" t="s">
        <v>34</v>
      </c>
      <c r="H4" s="71" t="s">
        <v>122</v>
      </c>
      <c r="I4" s="71"/>
      <c r="J4" s="71"/>
      <c r="K4" s="71" t="s">
        <v>32</v>
      </c>
    </row>
    <row r="5" spans="1:11" ht="45.75" customHeight="1">
      <c r="A5" s="36" t="s">
        <v>123</v>
      </c>
      <c r="B5" s="37" t="s">
        <v>124</v>
      </c>
      <c r="C5" s="88"/>
      <c r="D5" s="88"/>
      <c r="E5" s="36" t="s">
        <v>123</v>
      </c>
      <c r="F5" s="38" t="s">
        <v>124</v>
      </c>
      <c r="G5" s="71"/>
      <c r="H5" s="7" t="s">
        <v>8</v>
      </c>
      <c r="I5" s="7" t="s">
        <v>58</v>
      </c>
      <c r="J5" s="7" t="s">
        <v>59</v>
      </c>
      <c r="K5" s="71"/>
    </row>
    <row r="6" spans="1:11" ht="45.75" customHeight="1">
      <c r="A6" s="39">
        <v>501</v>
      </c>
      <c r="B6" s="40"/>
      <c r="C6" s="41" t="s">
        <v>125</v>
      </c>
      <c r="D6" s="42">
        <f>D7+D10+D14+D15</f>
        <v>89.52000000000002</v>
      </c>
      <c r="E6" s="41">
        <v>301</v>
      </c>
      <c r="F6" s="7"/>
      <c r="G6" s="7" t="s">
        <v>60</v>
      </c>
      <c r="H6" s="13">
        <f>I6+J6</f>
        <v>89.52</v>
      </c>
      <c r="I6" s="13">
        <f>SUM(I7:I17)</f>
        <v>89.52</v>
      </c>
      <c r="J6" s="13"/>
      <c r="K6" s="13"/>
    </row>
    <row r="7" spans="1:11" ht="45.75" customHeight="1">
      <c r="A7" s="86"/>
      <c r="B7" s="62" t="s">
        <v>126</v>
      </c>
      <c r="C7" s="61" t="s">
        <v>127</v>
      </c>
      <c r="D7" s="87">
        <f>SUM(H7:H9)</f>
        <v>60.830000000000005</v>
      </c>
      <c r="E7" s="57"/>
      <c r="F7" s="43" t="s">
        <v>128</v>
      </c>
      <c r="G7" s="7" t="s">
        <v>61</v>
      </c>
      <c r="H7" s="13">
        <f aca="true" t="shared" si="0" ref="H7:H44">I7+J7</f>
        <v>16.05</v>
      </c>
      <c r="I7" s="7">
        <v>16.05</v>
      </c>
      <c r="J7" s="13"/>
      <c r="K7" s="13"/>
    </row>
    <row r="8" spans="1:11" ht="45.75" customHeight="1">
      <c r="A8" s="86"/>
      <c r="B8" s="62"/>
      <c r="C8" s="61"/>
      <c r="D8" s="61"/>
      <c r="E8" s="58"/>
      <c r="F8" s="43" t="s">
        <v>129</v>
      </c>
      <c r="G8" s="7" t="s">
        <v>62</v>
      </c>
      <c r="H8" s="13">
        <f t="shared" si="0"/>
        <v>40.18</v>
      </c>
      <c r="I8" s="7">
        <v>40.18</v>
      </c>
      <c r="J8" s="13"/>
      <c r="K8" s="13"/>
    </row>
    <row r="9" spans="1:11" ht="45.75" customHeight="1">
      <c r="A9" s="86"/>
      <c r="B9" s="62"/>
      <c r="C9" s="61"/>
      <c r="D9" s="61"/>
      <c r="E9" s="59"/>
      <c r="F9" s="43" t="s">
        <v>130</v>
      </c>
      <c r="G9" s="7" t="s">
        <v>63</v>
      </c>
      <c r="H9" s="13">
        <f t="shared" si="0"/>
        <v>4.6</v>
      </c>
      <c r="I9" s="7">
        <v>4.6</v>
      </c>
      <c r="J9" s="13"/>
      <c r="K9" s="13"/>
    </row>
    <row r="10" spans="1:11" ht="45.75" customHeight="1">
      <c r="A10" s="74"/>
      <c r="B10" s="77" t="s">
        <v>131</v>
      </c>
      <c r="C10" s="57" t="s">
        <v>132</v>
      </c>
      <c r="D10" s="60">
        <f>SUM(H10:H13)</f>
        <v>18.25</v>
      </c>
      <c r="E10" s="57"/>
      <c r="F10" s="43" t="s">
        <v>133</v>
      </c>
      <c r="G10" s="7" t="s">
        <v>134</v>
      </c>
      <c r="H10" s="13">
        <f t="shared" si="0"/>
        <v>0.51</v>
      </c>
      <c r="I10" s="7">
        <v>0.51</v>
      </c>
      <c r="J10" s="13"/>
      <c r="K10" s="13"/>
    </row>
    <row r="11" spans="1:11" ht="45.75" customHeight="1">
      <c r="A11" s="75"/>
      <c r="B11" s="78"/>
      <c r="C11" s="58"/>
      <c r="D11" s="58"/>
      <c r="E11" s="58"/>
      <c r="F11" s="43" t="s">
        <v>135</v>
      </c>
      <c r="G11" s="7" t="s">
        <v>136</v>
      </c>
      <c r="H11" s="13">
        <f t="shared" si="0"/>
        <v>11.37</v>
      </c>
      <c r="I11" s="7">
        <v>11.37</v>
      </c>
      <c r="J11" s="13"/>
      <c r="K11" s="13"/>
    </row>
    <row r="12" spans="1:11" ht="45.75" customHeight="1">
      <c r="A12" s="75"/>
      <c r="B12" s="78"/>
      <c r="C12" s="58"/>
      <c r="D12" s="58"/>
      <c r="E12" s="58"/>
      <c r="F12" s="43" t="s">
        <v>137</v>
      </c>
      <c r="G12" s="7" t="s">
        <v>138</v>
      </c>
      <c r="H12" s="13">
        <f t="shared" si="0"/>
        <v>4.55</v>
      </c>
      <c r="I12" s="7">
        <v>4.55</v>
      </c>
      <c r="J12" s="13"/>
      <c r="K12" s="13"/>
    </row>
    <row r="13" spans="1:11" ht="45.75" customHeight="1">
      <c r="A13" s="44"/>
      <c r="B13" s="45"/>
      <c r="C13" s="46"/>
      <c r="D13" s="59"/>
      <c r="E13" s="59"/>
      <c r="F13" s="43" t="s">
        <v>139</v>
      </c>
      <c r="G13" s="7" t="s">
        <v>140</v>
      </c>
      <c r="H13" s="13">
        <f t="shared" si="0"/>
        <v>1.82</v>
      </c>
      <c r="I13" s="7">
        <v>1.82</v>
      </c>
      <c r="J13" s="13"/>
      <c r="K13" s="13"/>
    </row>
    <row r="14" spans="1:11" ht="45.75" customHeight="1">
      <c r="A14" s="39"/>
      <c r="B14" s="40" t="s">
        <v>141</v>
      </c>
      <c r="C14" s="41" t="s">
        <v>142</v>
      </c>
      <c r="D14" s="42">
        <f>H14</f>
        <v>6.65</v>
      </c>
      <c r="E14" s="41"/>
      <c r="F14" s="43" t="s">
        <v>143</v>
      </c>
      <c r="G14" s="7" t="s">
        <v>144</v>
      </c>
      <c r="H14" s="13">
        <f t="shared" si="0"/>
        <v>6.65</v>
      </c>
      <c r="I14" s="13">
        <v>6.65</v>
      </c>
      <c r="J14" s="13"/>
      <c r="K14" s="13"/>
    </row>
    <row r="15" spans="1:11" ht="45.75" customHeight="1">
      <c r="A15" s="74"/>
      <c r="B15" s="62" t="s">
        <v>145</v>
      </c>
      <c r="C15" s="80" t="s">
        <v>146</v>
      </c>
      <c r="D15" s="60">
        <f>SUM(H15:H17)</f>
        <v>3.79</v>
      </c>
      <c r="E15" s="57"/>
      <c r="F15" s="43" t="s">
        <v>147</v>
      </c>
      <c r="G15" s="7" t="s">
        <v>148</v>
      </c>
      <c r="H15" s="13">
        <f t="shared" si="0"/>
        <v>0.8</v>
      </c>
      <c r="I15" s="7">
        <v>0.8</v>
      </c>
      <c r="J15" s="13"/>
      <c r="K15" s="13"/>
    </row>
    <row r="16" spans="1:11" ht="45.75" customHeight="1">
      <c r="A16" s="75"/>
      <c r="B16" s="62"/>
      <c r="C16" s="81"/>
      <c r="D16" s="58"/>
      <c r="E16" s="58"/>
      <c r="F16" s="43" t="s">
        <v>149</v>
      </c>
      <c r="G16" s="7" t="s">
        <v>150</v>
      </c>
      <c r="H16" s="13">
        <f t="shared" si="0"/>
        <v>2.99</v>
      </c>
      <c r="I16" s="13">
        <v>2.99</v>
      </c>
      <c r="J16" s="13"/>
      <c r="K16" s="13"/>
    </row>
    <row r="17" spans="1:11" ht="45.75" customHeight="1">
      <c r="A17" s="76"/>
      <c r="B17" s="62"/>
      <c r="C17" s="82"/>
      <c r="D17" s="59"/>
      <c r="E17" s="59"/>
      <c r="F17" s="43" t="s">
        <v>149</v>
      </c>
      <c r="G17" s="7" t="s">
        <v>151</v>
      </c>
      <c r="H17" s="13">
        <f t="shared" si="0"/>
        <v>0</v>
      </c>
      <c r="I17" s="7">
        <v>0</v>
      </c>
      <c r="J17" s="13"/>
      <c r="K17" s="13"/>
    </row>
    <row r="18" spans="1:11" ht="45.75" customHeight="1">
      <c r="A18" s="47">
        <v>509</v>
      </c>
      <c r="B18" s="40"/>
      <c r="C18" s="7" t="s">
        <v>152</v>
      </c>
      <c r="D18" s="48">
        <f>D19+D25+D26</f>
        <v>1.14</v>
      </c>
      <c r="E18" s="41">
        <v>303</v>
      </c>
      <c r="F18" s="7"/>
      <c r="G18" s="7" t="s">
        <v>152</v>
      </c>
      <c r="H18" s="13">
        <f t="shared" si="0"/>
        <v>1.14</v>
      </c>
      <c r="I18" s="13">
        <f>SUM(I19:I32)</f>
        <v>1.14</v>
      </c>
      <c r="J18" s="13"/>
      <c r="K18" s="13"/>
    </row>
    <row r="19" spans="1:11" ht="45.75" customHeight="1">
      <c r="A19" s="83"/>
      <c r="B19" s="77" t="s">
        <v>153</v>
      </c>
      <c r="C19" s="57" t="s">
        <v>154</v>
      </c>
      <c r="D19" s="57">
        <v>0</v>
      </c>
      <c r="E19" s="57"/>
      <c r="F19" s="43" t="s">
        <v>155</v>
      </c>
      <c r="G19" s="7" t="s">
        <v>156</v>
      </c>
      <c r="H19" s="13">
        <f t="shared" si="0"/>
        <v>0</v>
      </c>
      <c r="I19" s="13"/>
      <c r="J19" s="13"/>
      <c r="K19" s="13"/>
    </row>
    <row r="20" spans="1:11" ht="45.75" customHeight="1">
      <c r="A20" s="84"/>
      <c r="B20" s="78"/>
      <c r="C20" s="58"/>
      <c r="D20" s="58"/>
      <c r="E20" s="58"/>
      <c r="F20" s="43" t="s">
        <v>157</v>
      </c>
      <c r="G20" s="7" t="s">
        <v>158</v>
      </c>
      <c r="H20" s="13">
        <f t="shared" si="0"/>
        <v>0</v>
      </c>
      <c r="I20" s="13"/>
      <c r="J20" s="13"/>
      <c r="K20" s="13"/>
    </row>
    <row r="21" spans="1:11" ht="45.75" customHeight="1">
      <c r="A21" s="84"/>
      <c r="B21" s="78"/>
      <c r="C21" s="58"/>
      <c r="D21" s="58"/>
      <c r="E21" s="58"/>
      <c r="F21" s="43" t="s">
        <v>159</v>
      </c>
      <c r="G21" s="7" t="s">
        <v>160</v>
      </c>
      <c r="H21" s="13">
        <f t="shared" si="0"/>
        <v>0</v>
      </c>
      <c r="I21" s="13"/>
      <c r="J21" s="13"/>
      <c r="K21" s="13"/>
    </row>
    <row r="22" spans="1:11" ht="45.75" customHeight="1">
      <c r="A22" s="84"/>
      <c r="B22" s="78"/>
      <c r="C22" s="58"/>
      <c r="D22" s="58"/>
      <c r="E22" s="58"/>
      <c r="F22" s="43" t="s">
        <v>161</v>
      </c>
      <c r="G22" s="7" t="s">
        <v>162</v>
      </c>
      <c r="H22" s="13">
        <f t="shared" si="0"/>
        <v>0</v>
      </c>
      <c r="I22" s="13"/>
      <c r="J22" s="13"/>
      <c r="K22" s="13"/>
    </row>
    <row r="23" spans="1:11" ht="45.75" customHeight="1">
      <c r="A23" s="84"/>
      <c r="B23" s="78"/>
      <c r="C23" s="58"/>
      <c r="D23" s="58"/>
      <c r="E23" s="58"/>
      <c r="F23" s="43" t="s">
        <v>163</v>
      </c>
      <c r="G23" s="7" t="s">
        <v>164</v>
      </c>
      <c r="H23" s="13">
        <f t="shared" si="0"/>
        <v>0</v>
      </c>
      <c r="I23" s="13"/>
      <c r="J23" s="13"/>
      <c r="K23" s="13"/>
    </row>
    <row r="24" spans="1:11" ht="45.75" customHeight="1">
      <c r="A24" s="85"/>
      <c r="B24" s="79"/>
      <c r="C24" s="59"/>
      <c r="D24" s="59"/>
      <c r="E24" s="59"/>
      <c r="F24" s="43" t="s">
        <v>165</v>
      </c>
      <c r="G24" s="7" t="s">
        <v>64</v>
      </c>
      <c r="H24" s="13">
        <f>I24+J24</f>
        <v>0</v>
      </c>
      <c r="I24" s="13"/>
      <c r="J24" s="13"/>
      <c r="K24" s="13"/>
    </row>
    <row r="25" spans="1:11" ht="45.75" customHeight="1">
      <c r="A25" s="47"/>
      <c r="B25" s="40" t="s">
        <v>155</v>
      </c>
      <c r="C25" s="49" t="s">
        <v>166</v>
      </c>
      <c r="D25" s="50">
        <v>0</v>
      </c>
      <c r="E25" s="41"/>
      <c r="F25" s="43" t="s">
        <v>167</v>
      </c>
      <c r="G25" s="7" t="s">
        <v>166</v>
      </c>
      <c r="H25" s="13">
        <f t="shared" si="0"/>
        <v>0</v>
      </c>
      <c r="I25" s="13"/>
      <c r="J25" s="13"/>
      <c r="K25" s="13"/>
    </row>
    <row r="26" spans="1:11" ht="45.75" customHeight="1">
      <c r="A26" s="39"/>
      <c r="B26" s="40" t="s">
        <v>149</v>
      </c>
      <c r="C26" s="7" t="s">
        <v>168</v>
      </c>
      <c r="D26" s="42">
        <f>H26</f>
        <v>1.14</v>
      </c>
      <c r="E26" s="41"/>
      <c r="F26" s="43" t="s">
        <v>145</v>
      </c>
      <c r="G26" s="7" t="s">
        <v>65</v>
      </c>
      <c r="H26" s="13">
        <f t="shared" si="0"/>
        <v>1.14</v>
      </c>
      <c r="I26" s="13">
        <v>1.14</v>
      </c>
      <c r="J26" s="13"/>
      <c r="K26" s="13"/>
    </row>
    <row r="27" spans="1:11" ht="45.75" customHeight="1">
      <c r="A27" s="39" t="s">
        <v>169</v>
      </c>
      <c r="B27" s="40"/>
      <c r="C27" s="41" t="s">
        <v>170</v>
      </c>
      <c r="D27" s="42">
        <f>D28+D38+D39+D40+D41+D42+D43+D44</f>
        <v>8.439999999999998</v>
      </c>
      <c r="E27" s="41">
        <v>302</v>
      </c>
      <c r="F27" s="7"/>
      <c r="G27" s="7" t="s">
        <v>66</v>
      </c>
      <c r="H27" s="13">
        <f t="shared" si="0"/>
        <v>8.439999999999998</v>
      </c>
      <c r="I27" s="13"/>
      <c r="J27" s="13">
        <f>SUM(J28:J44)</f>
        <v>8.439999999999998</v>
      </c>
      <c r="K27" s="13"/>
    </row>
    <row r="28" spans="1:11" ht="45.75" customHeight="1">
      <c r="A28" s="74"/>
      <c r="B28" s="77" t="s">
        <v>171</v>
      </c>
      <c r="C28" s="57" t="s">
        <v>172</v>
      </c>
      <c r="D28" s="60">
        <f>SUM(H28:H37)</f>
        <v>4.9399999999999995</v>
      </c>
      <c r="E28" s="57"/>
      <c r="F28" s="43" t="s">
        <v>171</v>
      </c>
      <c r="G28" s="7" t="s">
        <v>67</v>
      </c>
      <c r="H28" s="13">
        <f t="shared" si="0"/>
        <v>1.2</v>
      </c>
      <c r="I28" s="13"/>
      <c r="J28" s="7">
        <v>1.2</v>
      </c>
      <c r="K28" s="13"/>
    </row>
    <row r="29" spans="1:11" ht="45.75" customHeight="1">
      <c r="A29" s="75"/>
      <c r="B29" s="78"/>
      <c r="C29" s="58"/>
      <c r="D29" s="58"/>
      <c r="E29" s="58"/>
      <c r="F29" s="43" t="s">
        <v>131</v>
      </c>
      <c r="G29" s="7" t="s">
        <v>68</v>
      </c>
      <c r="H29" s="13">
        <f t="shared" si="0"/>
        <v>0</v>
      </c>
      <c r="I29" s="13"/>
      <c r="J29" s="13">
        <v>0</v>
      </c>
      <c r="K29" s="13"/>
    </row>
    <row r="30" spans="1:11" ht="45.75" customHeight="1">
      <c r="A30" s="75"/>
      <c r="B30" s="78"/>
      <c r="C30" s="58"/>
      <c r="D30" s="58"/>
      <c r="E30" s="58"/>
      <c r="F30" s="43" t="s">
        <v>173</v>
      </c>
      <c r="G30" s="7" t="s">
        <v>174</v>
      </c>
      <c r="H30" s="13">
        <f t="shared" si="0"/>
        <v>0</v>
      </c>
      <c r="I30" s="13"/>
      <c r="J30" s="13">
        <v>0</v>
      </c>
      <c r="K30" s="13"/>
    </row>
    <row r="31" spans="1:11" ht="45.75" customHeight="1">
      <c r="A31" s="75"/>
      <c r="B31" s="78"/>
      <c r="C31" s="58"/>
      <c r="D31" s="58"/>
      <c r="E31" s="58"/>
      <c r="F31" s="43" t="s">
        <v>161</v>
      </c>
      <c r="G31" s="7" t="s">
        <v>175</v>
      </c>
      <c r="H31" s="13">
        <f t="shared" si="0"/>
        <v>0.2</v>
      </c>
      <c r="I31" s="13"/>
      <c r="J31" s="7">
        <v>0.2</v>
      </c>
      <c r="K31" s="13"/>
    </row>
    <row r="32" spans="1:11" ht="45.75" customHeight="1">
      <c r="A32" s="75"/>
      <c r="B32" s="78"/>
      <c r="C32" s="58"/>
      <c r="D32" s="58"/>
      <c r="E32" s="58"/>
      <c r="F32" s="43" t="s">
        <v>163</v>
      </c>
      <c r="G32" s="7" t="s">
        <v>176</v>
      </c>
      <c r="H32" s="13">
        <f t="shared" si="0"/>
        <v>0.2</v>
      </c>
      <c r="I32" s="13"/>
      <c r="J32" s="7">
        <v>0.2</v>
      </c>
      <c r="K32" s="13"/>
    </row>
    <row r="33" spans="1:11" ht="45.75" customHeight="1">
      <c r="A33" s="75"/>
      <c r="B33" s="78"/>
      <c r="C33" s="58"/>
      <c r="D33" s="58"/>
      <c r="E33" s="58"/>
      <c r="F33" s="43" t="s">
        <v>177</v>
      </c>
      <c r="G33" s="7" t="s">
        <v>178</v>
      </c>
      <c r="H33" s="13">
        <f t="shared" si="0"/>
        <v>0</v>
      </c>
      <c r="I33" s="13"/>
      <c r="J33" s="13">
        <v>0</v>
      </c>
      <c r="K33" s="13"/>
    </row>
    <row r="34" spans="1:11" ht="45.75" customHeight="1">
      <c r="A34" s="75"/>
      <c r="B34" s="78"/>
      <c r="C34" s="58"/>
      <c r="D34" s="58"/>
      <c r="E34" s="58"/>
      <c r="F34" s="43" t="s">
        <v>179</v>
      </c>
      <c r="G34" s="7" t="s">
        <v>180</v>
      </c>
      <c r="H34" s="13">
        <f t="shared" si="0"/>
        <v>2.1</v>
      </c>
      <c r="I34" s="13"/>
      <c r="J34" s="7">
        <v>2.1</v>
      </c>
      <c r="K34" s="13"/>
    </row>
    <row r="35" spans="1:11" ht="45.75" customHeight="1">
      <c r="A35" s="75"/>
      <c r="B35" s="78"/>
      <c r="C35" s="58"/>
      <c r="D35" s="58"/>
      <c r="E35" s="58"/>
      <c r="F35" s="43" t="s">
        <v>181</v>
      </c>
      <c r="G35" s="7" t="s">
        <v>182</v>
      </c>
      <c r="H35" s="13">
        <f t="shared" si="0"/>
        <v>1.22</v>
      </c>
      <c r="I35" s="13"/>
      <c r="J35" s="7">
        <v>1.22</v>
      </c>
      <c r="K35" s="13"/>
    </row>
    <row r="36" spans="1:11" ht="45.75" customHeight="1">
      <c r="A36" s="75"/>
      <c r="B36" s="78"/>
      <c r="C36" s="58"/>
      <c r="D36" s="58"/>
      <c r="E36" s="58"/>
      <c r="F36" s="43" t="s">
        <v>183</v>
      </c>
      <c r="G36" s="7" t="s">
        <v>184</v>
      </c>
      <c r="H36" s="13">
        <f t="shared" si="0"/>
        <v>0.02</v>
      </c>
      <c r="I36" s="13"/>
      <c r="J36" s="7">
        <v>0.02</v>
      </c>
      <c r="K36" s="13"/>
    </row>
    <row r="37" spans="1:11" ht="45.75" customHeight="1">
      <c r="A37" s="76"/>
      <c r="B37" s="79"/>
      <c r="C37" s="59"/>
      <c r="D37" s="59"/>
      <c r="E37" s="59"/>
      <c r="F37" s="43" t="s">
        <v>185</v>
      </c>
      <c r="G37" s="7" t="s">
        <v>186</v>
      </c>
      <c r="H37" s="13">
        <f t="shared" si="0"/>
        <v>0</v>
      </c>
      <c r="I37" s="13"/>
      <c r="J37" s="13">
        <v>0</v>
      </c>
      <c r="K37" s="13"/>
    </row>
    <row r="38" spans="1:11" ht="45.75" customHeight="1">
      <c r="A38" s="51"/>
      <c r="B38" s="40" t="s">
        <v>187</v>
      </c>
      <c r="C38" s="41" t="s">
        <v>188</v>
      </c>
      <c r="D38" s="47">
        <v>0</v>
      </c>
      <c r="E38" s="41"/>
      <c r="F38" s="43" t="s">
        <v>189</v>
      </c>
      <c r="G38" s="7" t="s">
        <v>188</v>
      </c>
      <c r="H38" s="13">
        <f t="shared" si="0"/>
        <v>0</v>
      </c>
      <c r="I38" s="13"/>
      <c r="J38" s="13">
        <v>0</v>
      </c>
      <c r="K38" s="13"/>
    </row>
    <row r="39" spans="1:11" ht="45.75" customHeight="1">
      <c r="A39" s="51"/>
      <c r="B39" s="40" t="s">
        <v>190</v>
      </c>
      <c r="C39" s="7" t="s">
        <v>191</v>
      </c>
      <c r="D39" s="16">
        <f aca="true" t="shared" si="1" ref="D39:D44">H39</f>
        <v>0.2</v>
      </c>
      <c r="E39" s="41"/>
      <c r="F39" s="43" t="s">
        <v>192</v>
      </c>
      <c r="G39" s="7" t="s">
        <v>193</v>
      </c>
      <c r="H39" s="13">
        <f t="shared" si="0"/>
        <v>0.2</v>
      </c>
      <c r="I39" s="13"/>
      <c r="J39" s="13">
        <v>0.2</v>
      </c>
      <c r="K39" s="13"/>
    </row>
    <row r="40" spans="1:11" ht="45.75" customHeight="1">
      <c r="A40" s="51"/>
      <c r="B40" s="40" t="s">
        <v>194</v>
      </c>
      <c r="C40" s="7" t="s">
        <v>195</v>
      </c>
      <c r="D40" s="16">
        <f t="shared" si="1"/>
        <v>0</v>
      </c>
      <c r="E40" s="41"/>
      <c r="F40" s="43" t="s">
        <v>196</v>
      </c>
      <c r="G40" s="7" t="s">
        <v>197</v>
      </c>
      <c r="H40" s="13">
        <f t="shared" si="0"/>
        <v>0</v>
      </c>
      <c r="I40" s="13"/>
      <c r="J40" s="13">
        <v>0</v>
      </c>
      <c r="K40" s="13"/>
    </row>
    <row r="41" spans="1:11" ht="45.75" customHeight="1">
      <c r="A41" s="51"/>
      <c r="B41" s="40" t="s">
        <v>198</v>
      </c>
      <c r="C41" s="7" t="s">
        <v>199</v>
      </c>
      <c r="D41" s="16">
        <f t="shared" si="1"/>
        <v>0.6</v>
      </c>
      <c r="E41" s="41"/>
      <c r="F41" s="43" t="s">
        <v>200</v>
      </c>
      <c r="G41" s="7" t="s">
        <v>199</v>
      </c>
      <c r="H41" s="13">
        <f t="shared" si="0"/>
        <v>0.6</v>
      </c>
      <c r="I41" s="13"/>
      <c r="J41" s="13">
        <v>0.6</v>
      </c>
      <c r="K41" s="13"/>
    </row>
    <row r="42" spans="1:11" ht="45.75" customHeight="1">
      <c r="A42" s="51"/>
      <c r="B42" s="40" t="s">
        <v>201</v>
      </c>
      <c r="C42" s="7" t="s">
        <v>202</v>
      </c>
      <c r="D42" s="16">
        <f t="shared" si="1"/>
        <v>2.5</v>
      </c>
      <c r="E42" s="41"/>
      <c r="F42" s="43" t="s">
        <v>203</v>
      </c>
      <c r="G42" s="7" t="s">
        <v>202</v>
      </c>
      <c r="H42" s="13">
        <f t="shared" si="0"/>
        <v>2.5</v>
      </c>
      <c r="I42" s="13"/>
      <c r="J42" s="13">
        <v>2.5</v>
      </c>
      <c r="K42" s="13"/>
    </row>
    <row r="43" spans="1:11" ht="45.75" customHeight="1">
      <c r="A43" s="47"/>
      <c r="B43" s="40" t="s">
        <v>204</v>
      </c>
      <c r="C43" s="7" t="s">
        <v>205</v>
      </c>
      <c r="D43" s="42">
        <f t="shared" si="1"/>
        <v>0.2</v>
      </c>
      <c r="E43" s="41"/>
      <c r="F43" s="43" t="s">
        <v>206</v>
      </c>
      <c r="G43" s="7" t="s">
        <v>205</v>
      </c>
      <c r="H43" s="13">
        <f t="shared" si="0"/>
        <v>0.2</v>
      </c>
      <c r="I43" s="13"/>
      <c r="J43" s="13">
        <v>0.2</v>
      </c>
      <c r="K43" s="13"/>
    </row>
    <row r="44" spans="1:11" ht="45.75" customHeight="1">
      <c r="A44" s="47"/>
      <c r="B44" s="40" t="s">
        <v>207</v>
      </c>
      <c r="C44" s="7" t="s">
        <v>208</v>
      </c>
      <c r="D44" s="42">
        <f t="shared" si="1"/>
        <v>0</v>
      </c>
      <c r="E44" s="41"/>
      <c r="F44" s="43" t="s">
        <v>207</v>
      </c>
      <c r="G44" s="7" t="s">
        <v>208</v>
      </c>
      <c r="H44" s="13">
        <f t="shared" si="0"/>
        <v>0</v>
      </c>
      <c r="I44" s="13"/>
      <c r="J44" s="13">
        <v>0</v>
      </c>
      <c r="K44" s="13"/>
    </row>
    <row r="45" spans="1:11" ht="45.75" customHeight="1">
      <c r="A45" s="47"/>
      <c r="B45" s="61" t="s">
        <v>8</v>
      </c>
      <c r="C45" s="61"/>
      <c r="D45" s="42">
        <f>D6+D18+D27</f>
        <v>99.10000000000002</v>
      </c>
      <c r="E45" s="41"/>
      <c r="F45" s="41"/>
      <c r="G45" s="41" t="s">
        <v>209</v>
      </c>
      <c r="H45" s="42">
        <f>H6+H18+H27</f>
        <v>99.1</v>
      </c>
      <c r="I45" s="42">
        <f>I6+I18+I27</f>
        <v>90.66</v>
      </c>
      <c r="J45" s="42">
        <f>J27</f>
        <v>8.439999999999998</v>
      </c>
      <c r="K45" s="13"/>
    </row>
  </sheetData>
  <sheetProtection/>
  <mergeCells count="36">
    <mergeCell ref="D10:D13"/>
    <mergeCell ref="E10:E13"/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  <mergeCell ref="D19:D24"/>
    <mergeCell ref="E19:E24"/>
    <mergeCell ref="A7:A9"/>
    <mergeCell ref="B7:B9"/>
    <mergeCell ref="C7:C9"/>
    <mergeCell ref="D7:D9"/>
    <mergeCell ref="E7:E9"/>
    <mergeCell ref="A10:A12"/>
    <mergeCell ref="B10:B12"/>
    <mergeCell ref="C10:C12"/>
    <mergeCell ref="E28:E37"/>
    <mergeCell ref="B45:C45"/>
    <mergeCell ref="A15:A17"/>
    <mergeCell ref="B15:B17"/>
    <mergeCell ref="C15:C17"/>
    <mergeCell ref="D15:D17"/>
    <mergeCell ref="E15:E17"/>
    <mergeCell ref="A19:A24"/>
    <mergeCell ref="B19:B24"/>
    <mergeCell ref="C19:C24"/>
    <mergeCell ref="A28:A37"/>
    <mergeCell ref="B28:B37"/>
    <mergeCell ref="C28:C37"/>
    <mergeCell ref="D28:D3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97" t="s">
        <v>210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20.25" customHeight="1">
      <c r="A2" s="52"/>
      <c r="B2" s="33"/>
      <c r="C2" s="33"/>
      <c r="D2" s="33"/>
      <c r="E2" s="33"/>
      <c r="F2" s="33"/>
      <c r="G2" s="52"/>
      <c r="H2" s="33"/>
      <c r="I2" s="33"/>
      <c r="J2" s="33"/>
      <c r="K2" s="33"/>
      <c r="L2" s="33"/>
      <c r="M2" s="33"/>
      <c r="N2" s="33"/>
      <c r="O2" s="33"/>
      <c r="P2" s="33"/>
      <c r="Q2" s="70" t="s">
        <v>211</v>
      </c>
      <c r="R2" s="70"/>
    </row>
    <row r="3" spans="1:18" ht="48.75" customHeight="1">
      <c r="A3" s="98" t="s">
        <v>212</v>
      </c>
      <c r="B3" s="98"/>
      <c r="C3" s="98"/>
      <c r="D3" s="98"/>
      <c r="E3" s="98"/>
      <c r="F3" s="98"/>
      <c r="G3" s="98" t="s">
        <v>213</v>
      </c>
      <c r="H3" s="98"/>
      <c r="I3" s="98"/>
      <c r="J3" s="98"/>
      <c r="K3" s="98"/>
      <c r="L3" s="98"/>
      <c r="M3" s="98" t="s">
        <v>214</v>
      </c>
      <c r="N3" s="98"/>
      <c r="O3" s="98"/>
      <c r="P3" s="98"/>
      <c r="Q3" s="98"/>
      <c r="R3" s="98"/>
    </row>
    <row r="4" spans="1:18" ht="48.75" customHeight="1">
      <c r="A4" s="96" t="s">
        <v>8</v>
      </c>
      <c r="B4" s="94" t="s">
        <v>70</v>
      </c>
      <c r="C4" s="96" t="s">
        <v>71</v>
      </c>
      <c r="D4" s="96"/>
      <c r="E4" s="96"/>
      <c r="F4" s="94" t="s">
        <v>69</v>
      </c>
      <c r="G4" s="96" t="s">
        <v>8</v>
      </c>
      <c r="H4" s="94" t="s">
        <v>215</v>
      </c>
      <c r="I4" s="96" t="s">
        <v>71</v>
      </c>
      <c r="J4" s="96"/>
      <c r="K4" s="96"/>
      <c r="L4" s="94" t="s">
        <v>69</v>
      </c>
      <c r="M4" s="96" t="s">
        <v>8</v>
      </c>
      <c r="N4" s="94" t="s">
        <v>70</v>
      </c>
      <c r="O4" s="96" t="s">
        <v>71</v>
      </c>
      <c r="P4" s="96"/>
      <c r="Q4" s="96"/>
      <c r="R4" s="94" t="s">
        <v>69</v>
      </c>
    </row>
    <row r="5" spans="1:18" ht="52.5" customHeight="1">
      <c r="A5" s="96"/>
      <c r="B5" s="94"/>
      <c r="C5" s="53" t="s">
        <v>35</v>
      </c>
      <c r="D5" s="53" t="s">
        <v>72</v>
      </c>
      <c r="E5" s="53" t="s">
        <v>73</v>
      </c>
      <c r="F5" s="94"/>
      <c r="G5" s="96"/>
      <c r="H5" s="94"/>
      <c r="I5" s="53" t="s">
        <v>35</v>
      </c>
      <c r="J5" s="53" t="s">
        <v>72</v>
      </c>
      <c r="K5" s="53" t="s">
        <v>73</v>
      </c>
      <c r="L5" s="94"/>
      <c r="M5" s="96"/>
      <c r="N5" s="94"/>
      <c r="O5" s="53" t="s">
        <v>35</v>
      </c>
      <c r="P5" s="53" t="s">
        <v>72</v>
      </c>
      <c r="Q5" s="53" t="s">
        <v>73</v>
      </c>
      <c r="R5" s="94"/>
    </row>
    <row r="6" spans="1:18" ht="43.5" customHeight="1">
      <c r="A6" s="54">
        <f>B6+C6+F6</f>
        <v>5.42</v>
      </c>
      <c r="B6" s="54"/>
      <c r="C6" s="54">
        <f>D6+E6</f>
        <v>5.02</v>
      </c>
      <c r="D6" s="54"/>
      <c r="E6" s="54">
        <v>5.02</v>
      </c>
      <c r="F6" s="54">
        <v>0.4</v>
      </c>
      <c r="G6" s="54">
        <f>H6+I6+L6</f>
        <v>5.42</v>
      </c>
      <c r="H6" s="54"/>
      <c r="I6" s="54">
        <f>J6+K6</f>
        <v>5.02</v>
      </c>
      <c r="J6" s="54"/>
      <c r="K6" s="54">
        <v>5.02</v>
      </c>
      <c r="L6" s="54">
        <v>0.4</v>
      </c>
      <c r="M6" s="54">
        <f>O6+R6</f>
        <v>3.1</v>
      </c>
      <c r="N6" s="54"/>
      <c r="O6" s="54">
        <f>Q6+P6</f>
        <v>2.5</v>
      </c>
      <c r="P6" s="54"/>
      <c r="Q6" s="54">
        <f>'表三一般公共预算基本支出表'!D42</f>
        <v>2.5</v>
      </c>
      <c r="R6" s="54">
        <f>'表三一般公共预算基本支出表'!D41</f>
        <v>0.6</v>
      </c>
    </row>
    <row r="7" spans="1:18" ht="4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4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4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4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2" ht="18.75">
      <c r="A11" s="55" t="s">
        <v>216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18.75">
      <c r="A12" s="95" t="s">
        <v>217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</sheetData>
  <sheetProtection/>
  <mergeCells count="19">
    <mergeCell ref="B4:B5"/>
    <mergeCell ref="C4:E4"/>
    <mergeCell ref="F4:F5"/>
    <mergeCell ref="G4:G5"/>
    <mergeCell ref="A1:R1"/>
    <mergeCell ref="Q2:R2"/>
    <mergeCell ref="A3:F3"/>
    <mergeCell ref="G3:L3"/>
    <mergeCell ref="M3:R3"/>
    <mergeCell ref="R4:R5"/>
    <mergeCell ref="A12:F12"/>
    <mergeCell ref="G12:L12"/>
    <mergeCell ref="H4:H5"/>
    <mergeCell ref="I4:K4"/>
    <mergeCell ref="L4:L5"/>
    <mergeCell ref="M4:M5"/>
    <mergeCell ref="N4:N5"/>
    <mergeCell ref="O4:Q4"/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F18" sqref="F18:F19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2" t="s">
        <v>0</v>
      </c>
      <c r="B1" s="20"/>
      <c r="C1" s="20" t="s">
        <v>74</v>
      </c>
      <c r="D1" s="20"/>
      <c r="E1" s="20"/>
      <c r="F1" s="20"/>
    </row>
    <row r="2" spans="1:6" ht="21" customHeight="1">
      <c r="A2" s="25" t="s">
        <v>75</v>
      </c>
      <c r="E2" s="99" t="s">
        <v>3</v>
      </c>
      <c r="F2" s="99"/>
    </row>
    <row r="3" spans="1:6" ht="27" customHeight="1">
      <c r="A3" s="100" t="s">
        <v>33</v>
      </c>
      <c r="B3" s="100" t="s">
        <v>76</v>
      </c>
      <c r="C3" s="100" t="s">
        <v>77</v>
      </c>
      <c r="D3" s="100" t="s">
        <v>78</v>
      </c>
      <c r="E3" s="100"/>
      <c r="F3" s="100"/>
    </row>
    <row r="4" spans="1:6" ht="27" customHeight="1">
      <c r="A4" s="100"/>
      <c r="B4" s="100"/>
      <c r="C4" s="100"/>
      <c r="D4" s="12" t="s">
        <v>8</v>
      </c>
      <c r="E4" s="12" t="s">
        <v>36</v>
      </c>
      <c r="F4" s="12" t="s">
        <v>37</v>
      </c>
    </row>
    <row r="5" spans="1:6" ht="27" customHeight="1">
      <c r="A5" s="10"/>
      <c r="B5" s="10"/>
      <c r="C5" s="10"/>
      <c r="D5" s="10"/>
      <c r="E5" s="10"/>
      <c r="F5" s="10"/>
    </row>
    <row r="6" spans="1:6" ht="27" customHeight="1">
      <c r="A6" s="10"/>
      <c r="B6" s="10"/>
      <c r="C6" s="10"/>
      <c r="D6" s="10"/>
      <c r="E6" s="10"/>
      <c r="F6" s="10"/>
    </row>
    <row r="7" spans="1:6" ht="27" customHeight="1">
      <c r="A7" s="10"/>
      <c r="B7" s="10"/>
      <c r="C7" s="10"/>
      <c r="D7" s="10"/>
      <c r="E7" s="10"/>
      <c r="F7" s="10"/>
    </row>
    <row r="8" spans="1:6" ht="27" customHeight="1">
      <c r="A8" s="10"/>
      <c r="B8" s="10"/>
      <c r="C8" s="10"/>
      <c r="D8" s="10"/>
      <c r="E8" s="10"/>
      <c r="F8" s="10"/>
    </row>
    <row r="9" spans="1:6" ht="27" customHeight="1">
      <c r="A9" s="10"/>
      <c r="B9" s="10"/>
      <c r="C9" s="10"/>
      <c r="D9" s="10"/>
      <c r="E9" s="10"/>
      <c r="F9" s="10"/>
    </row>
    <row r="10" spans="1:6" ht="27" customHeight="1">
      <c r="A10" s="10"/>
      <c r="B10" s="10"/>
      <c r="C10" s="10"/>
      <c r="D10" s="10"/>
      <c r="E10" s="10"/>
      <c r="F10" s="10"/>
    </row>
    <row r="11" spans="1:6" ht="27" customHeight="1">
      <c r="A11" s="10"/>
      <c r="B11" s="10"/>
      <c r="C11" s="10"/>
      <c r="D11" s="10"/>
      <c r="E11" s="10"/>
      <c r="F11" s="10"/>
    </row>
    <row r="12" spans="1:6" ht="27" customHeight="1">
      <c r="A12" s="10"/>
      <c r="B12" s="10"/>
      <c r="C12" s="10"/>
      <c r="D12" s="10"/>
      <c r="E12" s="10"/>
      <c r="F12" s="10"/>
    </row>
    <row r="13" spans="1:6" ht="27" customHeight="1">
      <c r="A13" s="10"/>
      <c r="B13" s="10"/>
      <c r="C13" s="10"/>
      <c r="D13" s="10"/>
      <c r="E13" s="10"/>
      <c r="F13" s="10"/>
    </row>
    <row r="14" spans="1:6" ht="27" customHeight="1">
      <c r="A14" s="10"/>
      <c r="B14" s="10"/>
      <c r="C14" s="10"/>
      <c r="D14" s="10"/>
      <c r="E14" s="10"/>
      <c r="F14" s="10"/>
    </row>
    <row r="15" spans="1:6" ht="27" customHeight="1">
      <c r="A15" s="10"/>
      <c r="B15" s="10"/>
      <c r="C15" s="10"/>
      <c r="D15" s="10"/>
      <c r="E15" s="10"/>
      <c r="F15" s="10"/>
    </row>
    <row r="16" spans="1:6" ht="27" customHeight="1">
      <c r="A16" s="10"/>
      <c r="B16" s="10"/>
      <c r="C16" s="10"/>
      <c r="D16" s="10"/>
      <c r="E16" s="10"/>
      <c r="F16" s="10"/>
    </row>
    <row r="17" spans="1:6" ht="27" customHeight="1">
      <c r="A17" s="10"/>
      <c r="B17" s="10"/>
      <c r="C17" s="10"/>
      <c r="D17" s="10"/>
      <c r="E17" s="10"/>
      <c r="F17" s="10"/>
    </row>
    <row r="18" spans="1:6" ht="27" customHeight="1">
      <c r="A18" s="10"/>
      <c r="B18" s="10"/>
      <c r="C18" s="10"/>
      <c r="D18" s="10"/>
      <c r="E18" s="10"/>
      <c r="F18" s="10"/>
    </row>
    <row r="19" spans="1:6" ht="27" customHeight="1">
      <c r="A19" s="10"/>
      <c r="B19" s="10"/>
      <c r="C19" s="10"/>
      <c r="D19" s="10"/>
      <c r="E19" s="10"/>
      <c r="F19" s="10"/>
    </row>
    <row r="20" spans="1:6" ht="27" customHeight="1">
      <c r="A20" s="100" t="s">
        <v>8</v>
      </c>
      <c r="B20" s="100"/>
      <c r="C20" s="10"/>
      <c r="D20" s="10"/>
      <c r="E20" s="10"/>
      <c r="F20" s="10"/>
    </row>
    <row r="21" spans="1:6" ht="14.25">
      <c r="A21" s="103" t="s">
        <v>220</v>
      </c>
      <c r="B21" s="103"/>
      <c r="C21" s="103"/>
      <c r="D21" s="103"/>
      <c r="E21" s="103"/>
      <c r="F21" s="103"/>
    </row>
  </sheetData>
  <sheetProtection/>
  <mergeCells count="7">
    <mergeCell ref="A21:F21"/>
    <mergeCell ref="E2:F2"/>
    <mergeCell ref="D3:F3"/>
    <mergeCell ref="A20:B20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4">
      <selection activeCell="B15" sqref="B15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2" t="s">
        <v>0</v>
      </c>
      <c r="B1" s="20" t="s">
        <v>79</v>
      </c>
      <c r="C1" s="20"/>
      <c r="D1" s="20"/>
    </row>
    <row r="2" spans="1:4" ht="21" customHeight="1">
      <c r="A2" s="22"/>
      <c r="D2" t="s">
        <v>3</v>
      </c>
    </row>
    <row r="3" spans="1:4" ht="27.75" customHeight="1">
      <c r="A3" s="71" t="s">
        <v>4</v>
      </c>
      <c r="B3" s="71"/>
      <c r="C3" s="71" t="s">
        <v>5</v>
      </c>
      <c r="D3" s="71"/>
    </row>
    <row r="4" spans="1:4" ht="27.75" customHeight="1">
      <c r="A4" s="7" t="s">
        <v>6</v>
      </c>
      <c r="B4" s="7" t="s">
        <v>7</v>
      </c>
      <c r="C4" s="7" t="s">
        <v>6</v>
      </c>
      <c r="D4" s="7" t="s">
        <v>7</v>
      </c>
    </row>
    <row r="5" spans="1:4" ht="27.75" customHeight="1">
      <c r="A5" s="23" t="s">
        <v>80</v>
      </c>
      <c r="B5" s="7">
        <f>'表一财政拨款支出表'!B6</f>
        <v>113.95</v>
      </c>
      <c r="C5" s="23" t="s">
        <v>81</v>
      </c>
      <c r="D5" s="7">
        <v>0</v>
      </c>
    </row>
    <row r="6" spans="1:4" ht="27.75" customHeight="1">
      <c r="A6" s="23" t="s">
        <v>82</v>
      </c>
      <c r="B6" s="7">
        <v>0</v>
      </c>
      <c r="C6" s="23" t="s">
        <v>83</v>
      </c>
      <c r="D6" s="7">
        <v>0</v>
      </c>
    </row>
    <row r="7" spans="1:4" ht="27.75" customHeight="1">
      <c r="A7" s="23" t="s">
        <v>84</v>
      </c>
      <c r="B7" s="7">
        <v>0</v>
      </c>
      <c r="C7" s="23" t="s">
        <v>85</v>
      </c>
      <c r="D7" s="7">
        <v>0</v>
      </c>
    </row>
    <row r="8" spans="1:4" ht="27.75" customHeight="1">
      <c r="A8" s="23" t="s">
        <v>86</v>
      </c>
      <c r="B8" s="7">
        <v>0</v>
      </c>
      <c r="C8" s="23" t="s">
        <v>87</v>
      </c>
      <c r="D8" s="7">
        <v>0</v>
      </c>
    </row>
    <row r="9" spans="1:4" ht="27.75" customHeight="1">
      <c r="A9" s="23" t="s">
        <v>88</v>
      </c>
      <c r="B9" s="7">
        <v>0</v>
      </c>
      <c r="C9" s="23" t="s">
        <v>89</v>
      </c>
      <c r="D9" s="7">
        <v>0</v>
      </c>
    </row>
    <row r="10" spans="1:4" ht="27.75" customHeight="1">
      <c r="A10" s="7"/>
      <c r="B10" s="7"/>
      <c r="C10" s="23" t="s">
        <v>90</v>
      </c>
      <c r="D10" s="7">
        <v>0</v>
      </c>
    </row>
    <row r="11" spans="1:4" ht="27.75" customHeight="1">
      <c r="A11" s="7"/>
      <c r="B11" s="7"/>
      <c r="C11" s="23" t="s">
        <v>91</v>
      </c>
      <c r="D11" s="7">
        <f>'表一财政拨款支出表'!E12</f>
        <v>11.879999999999999</v>
      </c>
    </row>
    <row r="12" spans="1:4" ht="27.75" customHeight="1">
      <c r="A12" s="7"/>
      <c r="B12" s="7"/>
      <c r="C12" s="23" t="s">
        <v>92</v>
      </c>
      <c r="D12" s="7">
        <f>'表一财政拨款支出表'!E13</f>
        <v>6.37</v>
      </c>
    </row>
    <row r="13" spans="1:4" ht="27.75" customHeight="1">
      <c r="A13" s="7"/>
      <c r="B13" s="7"/>
      <c r="C13" s="23" t="s">
        <v>219</v>
      </c>
      <c r="D13" s="7">
        <f>'表一财政拨款支出表'!E14</f>
        <v>89.05</v>
      </c>
    </row>
    <row r="14" spans="1:4" ht="27.75" customHeight="1">
      <c r="A14" s="7"/>
      <c r="B14" s="7"/>
      <c r="C14" s="24" t="s">
        <v>93</v>
      </c>
      <c r="D14" s="7">
        <f>'表一财政拨款支出表'!E15</f>
        <v>6.65</v>
      </c>
    </row>
    <row r="15" spans="1:4" ht="27.75" customHeight="1">
      <c r="A15" s="7"/>
      <c r="B15" s="7"/>
      <c r="C15" s="7"/>
      <c r="D15" s="7"/>
    </row>
    <row r="16" spans="1:4" ht="27.75" customHeight="1">
      <c r="A16" s="7" t="s">
        <v>94</v>
      </c>
      <c r="B16" s="7">
        <f>SUM(B5:B9)</f>
        <v>113.95</v>
      </c>
      <c r="C16" s="7" t="s">
        <v>95</v>
      </c>
      <c r="D16" s="7">
        <f>SUM(D5:D15)</f>
        <v>113.95</v>
      </c>
    </row>
    <row r="17" spans="1:4" ht="27.75" customHeight="1">
      <c r="A17" s="23" t="s">
        <v>96</v>
      </c>
      <c r="B17" s="7">
        <v>0</v>
      </c>
      <c r="C17" s="7"/>
      <c r="D17" s="7"/>
    </row>
    <row r="18" spans="1:4" ht="27.75" customHeight="1">
      <c r="A18" s="23" t="s">
        <v>97</v>
      </c>
      <c r="B18" s="7">
        <v>0</v>
      </c>
      <c r="C18" s="23" t="s">
        <v>98</v>
      </c>
      <c r="D18" s="7"/>
    </row>
    <row r="19" spans="1:4" ht="27.75" customHeight="1">
      <c r="A19" s="7"/>
      <c r="B19" s="7"/>
      <c r="C19" s="7"/>
      <c r="D19" s="7"/>
    </row>
    <row r="20" spans="1:4" ht="27.75" customHeight="1">
      <c r="A20" s="7"/>
      <c r="B20" s="7"/>
      <c r="C20" s="7"/>
      <c r="D20" s="7"/>
    </row>
    <row r="21" spans="1:4" ht="27.75" customHeight="1">
      <c r="A21" s="7" t="s">
        <v>26</v>
      </c>
      <c r="B21" s="7">
        <f>B16+B17+B18</f>
        <v>113.95</v>
      </c>
      <c r="C21" s="7" t="s">
        <v>27</v>
      </c>
      <c r="D21" s="7">
        <f>+D16+D18</f>
        <v>113.95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4">
      <selection activeCell="H22" sqref="H22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19" t="s">
        <v>0</v>
      </c>
      <c r="B1" s="20"/>
      <c r="C1" s="20"/>
      <c r="D1" s="20"/>
      <c r="E1" s="20"/>
      <c r="F1" s="20" t="s">
        <v>99</v>
      </c>
      <c r="G1" s="20"/>
      <c r="H1" s="20"/>
      <c r="I1" s="20"/>
      <c r="J1" s="20"/>
      <c r="K1" s="20"/>
      <c r="L1" s="20"/>
    </row>
    <row r="2" spans="1:12" ht="27.75" customHeight="1">
      <c r="A2" s="21" t="s">
        <v>100</v>
      </c>
      <c r="K2" s="99" t="s">
        <v>3</v>
      </c>
      <c r="L2" s="99"/>
    </row>
    <row r="3" spans="1:12" ht="41.25" customHeight="1">
      <c r="A3" s="71" t="s">
        <v>101</v>
      </c>
      <c r="B3" s="71"/>
      <c r="C3" s="7" t="s">
        <v>8</v>
      </c>
      <c r="D3" s="7" t="s">
        <v>97</v>
      </c>
      <c r="E3" s="7" t="s">
        <v>102</v>
      </c>
      <c r="F3" s="7" t="s">
        <v>103</v>
      </c>
      <c r="G3" s="7" t="s">
        <v>104</v>
      </c>
      <c r="H3" s="7" t="s">
        <v>105</v>
      </c>
      <c r="I3" s="7" t="s">
        <v>106</v>
      </c>
      <c r="J3" s="7" t="s">
        <v>107</v>
      </c>
      <c r="K3" s="7" t="s">
        <v>108</v>
      </c>
      <c r="L3" s="7" t="s">
        <v>96</v>
      </c>
    </row>
    <row r="4" spans="1:12" ht="27.75" customHeight="1">
      <c r="A4" s="10" t="s">
        <v>33</v>
      </c>
      <c r="B4" s="12" t="s">
        <v>34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7.75" customHeight="1">
      <c r="A5" s="7">
        <v>208</v>
      </c>
      <c r="B5" s="8" t="s">
        <v>38</v>
      </c>
      <c r="C5" s="13">
        <f>D5+E5</f>
        <v>11.879999999999999</v>
      </c>
      <c r="D5" s="12"/>
      <c r="E5" s="13">
        <f>E6+E8</f>
        <v>11.879999999999999</v>
      </c>
      <c r="F5" s="10"/>
      <c r="G5" s="10"/>
      <c r="H5" s="10"/>
      <c r="I5" s="10"/>
      <c r="J5" s="10"/>
      <c r="K5" s="10"/>
      <c r="L5" s="10"/>
    </row>
    <row r="6" spans="1:12" ht="27.75" customHeight="1">
      <c r="A6" s="7">
        <v>20826</v>
      </c>
      <c r="B6" s="7" t="s">
        <v>39</v>
      </c>
      <c r="C6" s="13">
        <f aca="true" t="shared" si="0" ref="C6:C22">D6+E6</f>
        <v>11.37</v>
      </c>
      <c r="D6" s="12"/>
      <c r="E6" s="13">
        <f>E7</f>
        <v>11.37</v>
      </c>
      <c r="F6" s="10"/>
      <c r="G6" s="10"/>
      <c r="H6" s="10"/>
      <c r="I6" s="10"/>
      <c r="J6" s="10"/>
      <c r="K6" s="10"/>
      <c r="L6" s="10"/>
    </row>
    <row r="7" spans="1:12" ht="27.75" customHeight="1">
      <c r="A7" s="7">
        <v>2082699</v>
      </c>
      <c r="B7" s="7" t="s">
        <v>40</v>
      </c>
      <c r="C7" s="13">
        <f t="shared" si="0"/>
        <v>11.37</v>
      </c>
      <c r="D7" s="12"/>
      <c r="E7" s="13">
        <v>11.37</v>
      </c>
      <c r="F7" s="10"/>
      <c r="G7" s="10"/>
      <c r="H7" s="10"/>
      <c r="I7" s="10"/>
      <c r="J7" s="10"/>
      <c r="K7" s="10"/>
      <c r="L7" s="10"/>
    </row>
    <row r="8" spans="1:12" ht="27.75" customHeight="1">
      <c r="A8" s="7">
        <v>20827</v>
      </c>
      <c r="B8" s="7" t="s">
        <v>41</v>
      </c>
      <c r="C8" s="13">
        <f t="shared" si="0"/>
        <v>0.51</v>
      </c>
      <c r="D8" s="12"/>
      <c r="E8" s="13">
        <f>E9+E10</f>
        <v>0.51</v>
      </c>
      <c r="F8" s="10"/>
      <c r="G8" s="10"/>
      <c r="H8" s="10"/>
      <c r="I8" s="10"/>
      <c r="J8" s="10"/>
      <c r="K8" s="10"/>
      <c r="L8" s="10"/>
    </row>
    <row r="9" spans="1:12" ht="27.75" customHeight="1">
      <c r="A9" s="7">
        <v>2082702</v>
      </c>
      <c r="B9" s="7" t="s">
        <v>42</v>
      </c>
      <c r="C9" s="13">
        <f t="shared" si="0"/>
        <v>0.11</v>
      </c>
      <c r="D9" s="12"/>
      <c r="E9" s="13">
        <v>0.11</v>
      </c>
      <c r="F9" s="10"/>
      <c r="G9" s="10"/>
      <c r="H9" s="10"/>
      <c r="I9" s="10"/>
      <c r="J9" s="10"/>
      <c r="K9" s="10"/>
      <c r="L9" s="10"/>
    </row>
    <row r="10" spans="1:12" ht="27.75" customHeight="1">
      <c r="A10" s="7">
        <v>2082703</v>
      </c>
      <c r="B10" s="7" t="s">
        <v>43</v>
      </c>
      <c r="C10" s="13">
        <f t="shared" si="0"/>
        <v>0.4</v>
      </c>
      <c r="D10" s="12"/>
      <c r="E10" s="13">
        <v>0.4</v>
      </c>
      <c r="F10" s="10"/>
      <c r="G10" s="10"/>
      <c r="H10" s="10"/>
      <c r="I10" s="10"/>
      <c r="J10" s="10"/>
      <c r="K10" s="10"/>
      <c r="L10" s="10"/>
    </row>
    <row r="11" spans="1:12" ht="27.75" customHeight="1">
      <c r="A11" s="7">
        <v>210</v>
      </c>
      <c r="B11" s="7" t="s">
        <v>44</v>
      </c>
      <c r="C11" s="13">
        <f t="shared" si="0"/>
        <v>6.37</v>
      </c>
      <c r="D11" s="12"/>
      <c r="E11" s="13">
        <f>E12+E14</f>
        <v>6.37</v>
      </c>
      <c r="F11" s="10"/>
      <c r="G11" s="10"/>
      <c r="H11" s="10"/>
      <c r="I11" s="10"/>
      <c r="J11" s="10"/>
      <c r="K11" s="10"/>
      <c r="L11" s="10"/>
    </row>
    <row r="12" spans="1:12" ht="27.75" customHeight="1">
      <c r="A12" s="7">
        <v>21011</v>
      </c>
      <c r="B12" s="7" t="s">
        <v>45</v>
      </c>
      <c r="C12" s="13">
        <f t="shared" si="0"/>
        <v>1.82</v>
      </c>
      <c r="D12" s="12"/>
      <c r="E12" s="13">
        <f>E13</f>
        <v>1.82</v>
      </c>
      <c r="F12" s="10"/>
      <c r="G12" s="10"/>
      <c r="H12" s="10"/>
      <c r="I12" s="10"/>
      <c r="J12" s="10"/>
      <c r="K12" s="10"/>
      <c r="L12" s="10"/>
    </row>
    <row r="13" spans="1:12" ht="27.75" customHeight="1">
      <c r="A13" s="7">
        <v>2101103</v>
      </c>
      <c r="B13" s="7" t="s">
        <v>46</v>
      </c>
      <c r="C13" s="13">
        <f t="shared" si="0"/>
        <v>1.82</v>
      </c>
      <c r="D13" s="12"/>
      <c r="E13" s="13">
        <v>1.82</v>
      </c>
      <c r="F13" s="10"/>
      <c r="G13" s="10"/>
      <c r="H13" s="10"/>
      <c r="I13" s="10"/>
      <c r="J13" s="10"/>
      <c r="K13" s="10"/>
      <c r="L13" s="10"/>
    </row>
    <row r="14" spans="1:12" ht="27.75" customHeight="1">
      <c r="A14" s="7">
        <v>21012</v>
      </c>
      <c r="B14" s="7" t="s">
        <v>47</v>
      </c>
      <c r="C14" s="13">
        <f t="shared" si="0"/>
        <v>4.55</v>
      </c>
      <c r="D14" s="12"/>
      <c r="E14" s="13">
        <f>E15</f>
        <v>4.55</v>
      </c>
      <c r="F14" s="10"/>
      <c r="G14" s="10"/>
      <c r="H14" s="10"/>
      <c r="I14" s="10"/>
      <c r="J14" s="10"/>
      <c r="K14" s="10"/>
      <c r="L14" s="10"/>
    </row>
    <row r="15" spans="1:12" ht="27.75" customHeight="1">
      <c r="A15" s="7">
        <v>2101201</v>
      </c>
      <c r="B15" s="7" t="s">
        <v>48</v>
      </c>
      <c r="C15" s="13">
        <f t="shared" si="0"/>
        <v>4.55</v>
      </c>
      <c r="D15" s="12"/>
      <c r="E15" s="13">
        <v>4.55</v>
      </c>
      <c r="F15" s="10"/>
      <c r="G15" s="10"/>
      <c r="H15" s="10"/>
      <c r="I15" s="10"/>
      <c r="J15" s="10"/>
      <c r="K15" s="10"/>
      <c r="L15" s="10"/>
    </row>
    <row r="16" spans="1:12" ht="27.75" customHeight="1">
      <c r="A16" s="7">
        <v>215</v>
      </c>
      <c r="B16" s="7" t="s">
        <v>114</v>
      </c>
      <c r="C16" s="13">
        <f t="shared" si="0"/>
        <v>89.05</v>
      </c>
      <c r="D16" s="12"/>
      <c r="E16" s="13">
        <f>E17</f>
        <v>89.05</v>
      </c>
      <c r="F16" s="10"/>
      <c r="G16" s="10"/>
      <c r="H16" s="10"/>
      <c r="I16" s="10"/>
      <c r="J16" s="10"/>
      <c r="K16" s="10"/>
      <c r="L16" s="10"/>
    </row>
    <row r="17" spans="1:12" ht="27.75" customHeight="1">
      <c r="A17" s="7">
        <v>21506</v>
      </c>
      <c r="B17" s="7" t="s">
        <v>115</v>
      </c>
      <c r="C17" s="13">
        <f t="shared" si="0"/>
        <v>89.05</v>
      </c>
      <c r="D17" s="12"/>
      <c r="E17" s="13">
        <f>E18+E19</f>
        <v>89.05</v>
      </c>
      <c r="F17" s="10"/>
      <c r="G17" s="10"/>
      <c r="H17" s="10"/>
      <c r="I17" s="10"/>
      <c r="J17" s="10"/>
      <c r="K17" s="10"/>
      <c r="L17" s="10"/>
    </row>
    <row r="18" spans="1:12" ht="27.75" customHeight="1">
      <c r="A18" s="7">
        <v>2150601</v>
      </c>
      <c r="B18" s="7" t="s">
        <v>49</v>
      </c>
      <c r="C18" s="13">
        <f t="shared" si="0"/>
        <v>76.05</v>
      </c>
      <c r="D18" s="12"/>
      <c r="E18" s="13">
        <v>76.05</v>
      </c>
      <c r="F18" s="10"/>
      <c r="G18" s="10"/>
      <c r="H18" s="10"/>
      <c r="I18" s="10"/>
      <c r="J18" s="10"/>
      <c r="K18" s="10"/>
      <c r="L18" s="10"/>
    </row>
    <row r="19" spans="1:12" ht="27.75" customHeight="1">
      <c r="A19" s="7">
        <v>2150699</v>
      </c>
      <c r="B19" s="7" t="s">
        <v>50</v>
      </c>
      <c r="C19" s="13">
        <f t="shared" si="0"/>
        <v>13</v>
      </c>
      <c r="D19" s="12"/>
      <c r="E19" s="13">
        <v>13</v>
      </c>
      <c r="F19" s="10"/>
      <c r="G19" s="10"/>
      <c r="H19" s="10"/>
      <c r="I19" s="10"/>
      <c r="J19" s="10"/>
      <c r="K19" s="10"/>
      <c r="L19" s="10"/>
    </row>
    <row r="20" spans="1:12" ht="30" customHeight="1">
      <c r="A20" s="7">
        <v>221</v>
      </c>
      <c r="B20" s="7" t="s">
        <v>51</v>
      </c>
      <c r="C20" s="13">
        <f t="shared" si="0"/>
        <v>6.65</v>
      </c>
      <c r="D20" s="12"/>
      <c r="E20" s="13">
        <f>E21</f>
        <v>6.65</v>
      </c>
      <c r="F20" s="10"/>
      <c r="G20" s="10"/>
      <c r="H20" s="10"/>
      <c r="I20" s="10"/>
      <c r="J20" s="10"/>
      <c r="K20" s="10"/>
      <c r="L20" s="10"/>
    </row>
    <row r="21" spans="1:12" ht="27.75" customHeight="1">
      <c r="A21" s="7">
        <v>22102</v>
      </c>
      <c r="B21" s="7" t="s">
        <v>52</v>
      </c>
      <c r="C21" s="13">
        <f t="shared" si="0"/>
        <v>6.65</v>
      </c>
      <c r="D21" s="12"/>
      <c r="E21" s="13">
        <f>E22</f>
        <v>6.65</v>
      </c>
      <c r="F21" s="10"/>
      <c r="G21" s="10"/>
      <c r="H21" s="10"/>
      <c r="I21" s="10"/>
      <c r="J21" s="10"/>
      <c r="K21" s="10"/>
      <c r="L21" s="10"/>
    </row>
    <row r="22" spans="1:12" ht="27.75" customHeight="1">
      <c r="A22" s="7">
        <v>2210201</v>
      </c>
      <c r="B22" s="7" t="s">
        <v>53</v>
      </c>
      <c r="C22" s="13">
        <f t="shared" si="0"/>
        <v>6.65</v>
      </c>
      <c r="D22" s="10"/>
      <c r="E22" s="12">
        <v>6.65</v>
      </c>
      <c r="F22" s="10"/>
      <c r="G22" s="10"/>
      <c r="H22" s="10"/>
      <c r="I22" s="10"/>
      <c r="J22" s="10"/>
      <c r="K22" s="10"/>
      <c r="L22" s="10"/>
    </row>
    <row r="23" spans="1:12" ht="27.75" customHeight="1">
      <c r="A23" s="100" t="s">
        <v>109</v>
      </c>
      <c r="B23" s="100"/>
      <c r="C23" s="12">
        <f>C5+C11+C16+C20</f>
        <v>113.95</v>
      </c>
      <c r="D23" s="12">
        <f>D5+D12+D18</f>
        <v>0</v>
      </c>
      <c r="E23" s="12">
        <f>E5+E11+E16+E20</f>
        <v>113.95</v>
      </c>
      <c r="F23" s="10"/>
      <c r="G23" s="10"/>
      <c r="H23" s="10"/>
      <c r="I23" s="10"/>
      <c r="J23" s="10"/>
      <c r="K23" s="10"/>
      <c r="L23" s="10"/>
    </row>
  </sheetData>
  <sheetProtection/>
  <mergeCells count="3">
    <mergeCell ref="K2:L2"/>
    <mergeCell ref="A3:B3"/>
    <mergeCell ref="A23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B15" sqref="B15:B16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4" width="14.875" style="1" customWidth="1"/>
    <col min="5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2" t="s">
        <v>0</v>
      </c>
      <c r="B1" s="101" t="s">
        <v>110</v>
      </c>
      <c r="C1" s="101"/>
      <c r="D1" s="102"/>
      <c r="E1" s="101"/>
      <c r="F1" s="101"/>
      <c r="G1" s="101"/>
      <c r="H1" s="101"/>
    </row>
    <row r="2" spans="1:8" ht="20.25" customHeight="1">
      <c r="A2" s="4"/>
      <c r="B2" s="5"/>
      <c r="C2" s="6"/>
      <c r="D2" s="6"/>
      <c r="E2" s="5"/>
      <c r="F2" s="5"/>
      <c r="G2" s="99" t="s">
        <v>3</v>
      </c>
      <c r="H2" s="99"/>
    </row>
    <row r="3" spans="1:8" ht="30.75" customHeight="1">
      <c r="A3" s="71" t="s">
        <v>101</v>
      </c>
      <c r="B3" s="71"/>
      <c r="C3" s="7" t="s">
        <v>8</v>
      </c>
      <c r="D3" s="7" t="s">
        <v>36</v>
      </c>
      <c r="E3" s="7" t="s">
        <v>37</v>
      </c>
      <c r="F3" s="7" t="s">
        <v>111</v>
      </c>
      <c r="G3" s="7" t="s">
        <v>112</v>
      </c>
      <c r="H3" s="7" t="s">
        <v>113</v>
      </c>
    </row>
    <row r="4" spans="1:8" ht="23.25" customHeight="1">
      <c r="A4" s="7">
        <v>208</v>
      </c>
      <c r="B4" s="8" t="s">
        <v>38</v>
      </c>
      <c r="C4" s="9">
        <f>D4+E4</f>
        <v>11.879999999999999</v>
      </c>
      <c r="D4" s="9">
        <f>D5+D7</f>
        <v>11.879999999999999</v>
      </c>
      <c r="E4" s="9">
        <f>E5+E7</f>
        <v>0</v>
      </c>
      <c r="F4" s="10"/>
      <c r="G4" s="10"/>
      <c r="H4" s="10"/>
    </row>
    <row r="5" spans="1:8" ht="23.25" customHeight="1">
      <c r="A5" s="7">
        <v>20826</v>
      </c>
      <c r="B5" s="7" t="s">
        <v>39</v>
      </c>
      <c r="C5" s="9">
        <f aca="true" t="shared" si="0" ref="C5:C23">D5+E5</f>
        <v>11.37</v>
      </c>
      <c r="D5" s="11">
        <f>D6</f>
        <v>11.37</v>
      </c>
      <c r="E5" s="11">
        <f>E6</f>
        <v>0</v>
      </c>
      <c r="F5" s="12"/>
      <c r="G5" s="12"/>
      <c r="H5" s="10"/>
    </row>
    <row r="6" spans="1:8" ht="23.25" customHeight="1">
      <c r="A6" s="7">
        <v>2082699</v>
      </c>
      <c r="B6" s="7" t="s">
        <v>40</v>
      </c>
      <c r="C6" s="9">
        <f t="shared" si="0"/>
        <v>11.37</v>
      </c>
      <c r="D6" s="11">
        <v>11.37</v>
      </c>
      <c r="E6" s="11"/>
      <c r="F6" s="12"/>
      <c r="G6" s="12"/>
      <c r="H6" s="10"/>
    </row>
    <row r="7" spans="1:8" ht="23.25" customHeight="1">
      <c r="A7" s="7">
        <v>20827</v>
      </c>
      <c r="B7" s="7" t="s">
        <v>41</v>
      </c>
      <c r="C7" s="9">
        <f t="shared" si="0"/>
        <v>0.51</v>
      </c>
      <c r="D7" s="13">
        <f>D8+D9</f>
        <v>0.51</v>
      </c>
      <c r="E7" s="13">
        <f>E8+E9</f>
        <v>0</v>
      </c>
      <c r="F7" s="12"/>
      <c r="G7" s="12"/>
      <c r="H7" s="10"/>
    </row>
    <row r="8" spans="1:8" ht="23.25" customHeight="1">
      <c r="A8" s="7">
        <v>2082702</v>
      </c>
      <c r="B8" s="7" t="s">
        <v>42</v>
      </c>
      <c r="C8" s="9">
        <f t="shared" si="0"/>
        <v>0.11</v>
      </c>
      <c r="D8" s="13">
        <v>0.11</v>
      </c>
      <c r="E8" s="11">
        <f>E9</f>
        <v>0</v>
      </c>
      <c r="F8" s="12"/>
      <c r="G8" s="12"/>
      <c r="H8" s="10"/>
    </row>
    <row r="9" spans="1:8" ht="23.25" customHeight="1">
      <c r="A9" s="7">
        <v>2082703</v>
      </c>
      <c r="B9" s="7" t="s">
        <v>43</v>
      </c>
      <c r="C9" s="9">
        <f t="shared" si="0"/>
        <v>0.4</v>
      </c>
      <c r="D9" s="13">
        <v>0.4</v>
      </c>
      <c r="E9" s="11"/>
      <c r="F9" s="12"/>
      <c r="G9" s="12"/>
      <c r="H9" s="10"/>
    </row>
    <row r="10" spans="1:8" ht="23.25" customHeight="1">
      <c r="A10" s="7">
        <v>210</v>
      </c>
      <c r="B10" s="7" t="s">
        <v>44</v>
      </c>
      <c r="C10" s="9">
        <f t="shared" si="0"/>
        <v>6.37</v>
      </c>
      <c r="D10" s="13">
        <f>D11+D13</f>
        <v>6.37</v>
      </c>
      <c r="E10" s="13">
        <f>E11+E13</f>
        <v>0</v>
      </c>
      <c r="F10" s="12"/>
      <c r="G10" s="12"/>
      <c r="H10" s="10"/>
    </row>
    <row r="11" spans="1:8" ht="23.25" customHeight="1">
      <c r="A11" s="7">
        <v>21011</v>
      </c>
      <c r="B11" s="7" t="s">
        <v>45</v>
      </c>
      <c r="C11" s="9">
        <f t="shared" si="0"/>
        <v>1.82</v>
      </c>
      <c r="D11" s="13">
        <f>D12</f>
        <v>1.82</v>
      </c>
      <c r="E11" s="13">
        <f>E12</f>
        <v>0</v>
      </c>
      <c r="F11" s="12"/>
      <c r="G11" s="12"/>
      <c r="H11" s="10"/>
    </row>
    <row r="12" spans="1:8" ht="23.25" customHeight="1">
      <c r="A12" s="7">
        <v>2101103</v>
      </c>
      <c r="B12" s="7" t="s">
        <v>46</v>
      </c>
      <c r="C12" s="9">
        <f t="shared" si="0"/>
        <v>1.82</v>
      </c>
      <c r="D12" s="13">
        <v>1.82</v>
      </c>
      <c r="E12" s="11"/>
      <c r="F12" s="12"/>
      <c r="G12" s="12"/>
      <c r="H12" s="10"/>
    </row>
    <row r="13" spans="1:8" ht="23.25" customHeight="1">
      <c r="A13" s="7">
        <v>21012</v>
      </c>
      <c r="B13" s="7" t="s">
        <v>47</v>
      </c>
      <c r="C13" s="9">
        <f t="shared" si="0"/>
        <v>4.55</v>
      </c>
      <c r="D13" s="13">
        <f>D14</f>
        <v>4.55</v>
      </c>
      <c r="E13" s="13">
        <f>E14</f>
        <v>0</v>
      </c>
      <c r="F13" s="10"/>
      <c r="G13" s="10"/>
      <c r="H13" s="10"/>
    </row>
    <row r="14" spans="1:8" ht="23.25" customHeight="1">
      <c r="A14" s="7">
        <v>2101201</v>
      </c>
      <c r="B14" s="7" t="s">
        <v>48</v>
      </c>
      <c r="C14" s="9">
        <f t="shared" si="0"/>
        <v>4.55</v>
      </c>
      <c r="D14" s="13">
        <v>4.55</v>
      </c>
      <c r="E14" s="11"/>
      <c r="F14" s="10"/>
      <c r="G14" s="10"/>
      <c r="H14" s="10"/>
    </row>
    <row r="15" spans="1:8" ht="23.25" customHeight="1">
      <c r="A15" s="7">
        <v>215</v>
      </c>
      <c r="B15" s="7" t="s">
        <v>114</v>
      </c>
      <c r="C15" s="9">
        <f t="shared" si="0"/>
        <v>89.05</v>
      </c>
      <c r="D15" s="14">
        <f>D16</f>
        <v>74.2</v>
      </c>
      <c r="E15" s="14">
        <f>E16</f>
        <v>14.85</v>
      </c>
      <c r="F15" s="10"/>
      <c r="G15" s="10"/>
      <c r="H15" s="10"/>
    </row>
    <row r="16" spans="1:8" ht="23.25" customHeight="1">
      <c r="A16" s="7">
        <v>21506</v>
      </c>
      <c r="B16" s="7" t="s">
        <v>115</v>
      </c>
      <c r="C16" s="9">
        <f t="shared" si="0"/>
        <v>89.05</v>
      </c>
      <c r="D16" s="14">
        <f>D17+D18</f>
        <v>74.2</v>
      </c>
      <c r="E16" s="14">
        <f>E17+E18</f>
        <v>14.85</v>
      </c>
      <c r="F16" s="10"/>
      <c r="G16" s="10"/>
      <c r="H16" s="10"/>
    </row>
    <row r="17" spans="1:8" ht="23.25" customHeight="1">
      <c r="A17" s="7">
        <v>2150601</v>
      </c>
      <c r="B17" s="7" t="s">
        <v>49</v>
      </c>
      <c r="C17" s="9">
        <f t="shared" si="0"/>
        <v>76.05</v>
      </c>
      <c r="D17" s="14">
        <v>74.2</v>
      </c>
      <c r="E17" s="15">
        <v>1.85</v>
      </c>
      <c r="F17" s="10"/>
      <c r="G17" s="10"/>
      <c r="H17" s="10"/>
    </row>
    <row r="18" spans="1:8" ht="23.25" customHeight="1">
      <c r="A18" s="7">
        <v>2150699</v>
      </c>
      <c r="B18" s="7" t="s">
        <v>50</v>
      </c>
      <c r="C18" s="9">
        <f t="shared" si="0"/>
        <v>13</v>
      </c>
      <c r="D18" s="14"/>
      <c r="E18" s="15">
        <v>13</v>
      </c>
      <c r="F18" s="10"/>
      <c r="G18" s="10"/>
      <c r="H18" s="10"/>
    </row>
    <row r="19" spans="1:8" ht="23.25" customHeight="1">
      <c r="A19" s="7">
        <v>221</v>
      </c>
      <c r="B19" s="7" t="s">
        <v>51</v>
      </c>
      <c r="C19" s="9">
        <f t="shared" si="0"/>
        <v>6.65</v>
      </c>
      <c r="D19" s="14">
        <f>D20</f>
        <v>6.65</v>
      </c>
      <c r="E19" s="15"/>
      <c r="F19" s="10"/>
      <c r="G19" s="10"/>
      <c r="H19" s="10"/>
    </row>
    <row r="20" spans="1:8" ht="23.25" customHeight="1">
      <c r="A20" s="7">
        <v>22102</v>
      </c>
      <c r="B20" s="7" t="s">
        <v>52</v>
      </c>
      <c r="C20" s="9">
        <f t="shared" si="0"/>
        <v>6.65</v>
      </c>
      <c r="D20" s="14">
        <f>D21</f>
        <v>6.65</v>
      </c>
      <c r="E20" s="15"/>
      <c r="F20" s="10"/>
      <c r="G20" s="10"/>
      <c r="H20" s="10"/>
    </row>
    <row r="21" spans="1:8" ht="23.25" customHeight="1">
      <c r="A21" s="7">
        <v>2210201</v>
      </c>
      <c r="B21" s="7" t="s">
        <v>53</v>
      </c>
      <c r="C21" s="9">
        <f t="shared" si="0"/>
        <v>6.65</v>
      </c>
      <c r="D21" s="14">
        <v>6.65</v>
      </c>
      <c r="E21" s="9"/>
      <c r="F21" s="10"/>
      <c r="G21" s="10"/>
      <c r="H21" s="10"/>
    </row>
    <row r="22" spans="1:8" ht="24.75" customHeight="1">
      <c r="A22" s="7">
        <v>2210203</v>
      </c>
      <c r="B22" s="7" t="s">
        <v>54</v>
      </c>
      <c r="C22" s="9">
        <f t="shared" si="0"/>
        <v>0</v>
      </c>
      <c r="D22" s="16"/>
      <c r="E22" s="17"/>
      <c r="F22" s="18"/>
      <c r="G22" s="18"/>
      <c r="H22" s="18"/>
    </row>
    <row r="23" spans="1:8" ht="24.75" customHeight="1">
      <c r="A23" s="7"/>
      <c r="B23" s="7" t="s">
        <v>8</v>
      </c>
      <c r="C23" s="9">
        <f t="shared" si="0"/>
        <v>113.95</v>
      </c>
      <c r="D23" s="16">
        <f>SUM(D4,D10,D15,D19)</f>
        <v>99.10000000000001</v>
      </c>
      <c r="E23" s="17">
        <f>E4+E10+E15+E19</f>
        <v>14.85</v>
      </c>
      <c r="F23" s="18"/>
      <c r="G23" s="18"/>
      <c r="H23" s="18"/>
    </row>
  </sheetData>
  <sheetProtection/>
  <mergeCells count="3">
    <mergeCell ref="B1:H1"/>
    <mergeCell ref="G2:H2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1" sqref="K4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番茄花园</cp:lastModifiedBy>
  <dcterms:created xsi:type="dcterms:W3CDTF">2006-09-13T11:21:51Z</dcterms:created>
  <dcterms:modified xsi:type="dcterms:W3CDTF">2018-04-19T14:31:50Z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