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266" windowWidth="19200" windowHeight="11640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<sst xmlns="http://schemas.openxmlformats.org/spreadsheetml/2006/main" count="329" uniqueCount="205">
  <si>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</si>
  <si>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</si>
  <si>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</si>
  <si>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</si>
  <si>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</si>
  <si>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</si>
  <si>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</si>
  <si>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</si>
  <si>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</si>
  <si>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</si>
  <si>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</si>
  <si>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</si>
  <si>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</si>
  <si>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</si>
  <si>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</si>
  <si>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</si>
  <si>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</si>
  <si>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</si>
  <si>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</si>
  <si>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</si>
  <si>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</si>
  <si>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</si>
  <si>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</si>
  <si>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</si>
  <si>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</si>
  <si>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</si>
  <si>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</si>
  <si>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</si>
  <si>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</si>
  <si>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</si>
  <si>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</si>
  <si>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</si>
  <si>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</si>
  <si>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</si>
  <si>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</si>
  <si>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</si>
  <si>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</si>
  <si>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</si>
  <si>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</si>
  <si>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</si>
  <si>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</si>
  <si>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</si>
  <si>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</si>
  <si>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</si>
  <si>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</si>
  <si>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</si>
  <si>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</si>
  <si>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</si>
  <si>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</si>
  <si>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</si>
  <si>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</si>
  <si>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</si>
  <si>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</si>
  <si>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</si>
  <si>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</si>
  <si>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</si>
  <si>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</si>
  <si>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</si>
  <si>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</si>
  <si>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</si>
  <si>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</si>
  <si>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</si>
  <si>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</si>
  <si>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</si>
  <si>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</si>
  <si>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</si>
  <si>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</si>
  <si>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</si>
  <si>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</si>
  <si>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</si>
  <si>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</si>
  <si>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</si>
  <si>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</si>
  <si>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</si>
  <si>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</si>
  <si>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</si>
  <si>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</si>
  <si>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</si>
  <si>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</si>
  <si>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</si>
  <si>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</si>
  <si>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</si>
  <si>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</si>
  <si>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</si>
  <si>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</si>
  <si>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</si>
  <si>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</si>
  <si>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</si>
  <si>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奖励金</t>
  </si>
  <si>
    <t>住房公积金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</si>
  <si>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</si>
  <si>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</si>
  <si>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</si>
  <si>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</si>
  <si>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</si>
  <si>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</si>
  <si>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</si>
  <si>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</si>
  <si>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</si>
  <si>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</si>
  <si>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</si>
  <si>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t>社会保障和就业支出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</si>
  <si>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</si>
  <si>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</si>
  <si>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</si>
  <si>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</si>
  <si>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</si>
  <si>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</si>
  <si>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财政对城镇职工基本医疗保险基金的补助</t>
  </si>
  <si>
    <t>住房保障支出</t>
  </si>
  <si>
    <t>住房改革支出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</si>
  <si>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</si>
  <si>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行政运行</t>
  </si>
  <si>
    <t>民主党派及工商联事务</t>
  </si>
  <si>
    <t>其他民主党派及工商联事务支出</t>
  </si>
  <si>
    <t>财政对基本养老保险基金的补助</t>
  </si>
  <si>
    <t>财政对其他基本养老保险基金的补助</t>
  </si>
  <si>
    <t>行政事业单位医疗</t>
  </si>
  <si>
    <t xml:space="preserve">    公务员医疗补助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</si>
  <si>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</si>
  <si>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</si>
  <si>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</si>
  <si>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</si>
  <si>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</si>
  <si>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</si>
  <si>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</si>
  <si>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</si>
  <si>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附件5：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</si>
  <si>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</si>
  <si>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</si>
  <si>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</si>
  <si>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</si>
  <si>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</si>
  <si>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</si>
  <si>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</si>
  <si>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</si>
  <si>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</si>
  <si>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</si>
  <si>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</si>
  <si>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</si>
  <si>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</si>
  <si>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</si>
  <si>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</si>
  <si>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</si>
  <si>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</si>
  <si>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</si>
  <si>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</si>
  <si>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</si>
  <si>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</si>
  <si>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</si>
  <si>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</si>
  <si>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</si>
  <si>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</si>
  <si>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</si>
  <si>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</si>
  <si>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</si>
  <si>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</si>
  <si>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</si>
  <si>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</si>
  <si>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</si>
  <si>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</si>
  <si>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</si>
  <si>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</si>
  <si>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</si>
  <si>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</si>
  <si>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</si>
  <si>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</si>
  <si>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</si>
  <si>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</si>
  <si>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</si>
  <si>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</si>
  <si>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</si>
  <si>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</si>
  <si>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</si>
  <si>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</si>
  <si>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</si>
  <si>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</si>
  <si>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</si>
  <si>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</si>
  <si>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</si>
  <si>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</si>
  <si>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</si>
  <si>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</si>
  <si>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</si>
  <si>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</si>
  <si>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</si>
  <si>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</si>
  <si>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</si>
  <si>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</si>
  <si>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</si>
  <si>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</si>
  <si>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</si>
  <si>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</si>
  <si>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</si>
  <si>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16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</si>
  <si>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</si>
  <si>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</si>
  <si>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</si>
  <si>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</si>
  <si>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</si>
  <si>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</si>
  <si>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</si>
  <si>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</si>
  <si>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维修（护）费</t>
  </si>
  <si>
    <t>2018年预算数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</si>
</sst>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0000"/>
    <numFmt numFmtId="179" formatCode="* #,##0.0;* \-#,##0.0;* &quot;&quot;??;@"/>
    <numFmt numFmtId="180" formatCode="#,##0.0"/>
    <numFmt numFmtId="181" formatCode="0_ 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_ "/>
  </numFmts>
  <fonts count="53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>
      <alignment/>
      <protection locked="0"/>
    </xf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 horizontal="center" wrapText="1"/>
      <protection locked="0"/>
    </xf>
    <xf numFmtId="182" fontId="12" fillId="0" borderId="0" applyFont="0" applyFill="0" applyBorder="0" applyAlignment="0" applyProtection="0"/>
    <xf numFmtId="190" fontId="19" fillId="0" borderId="0">
      <alignment/>
      <protection/>
    </xf>
    <xf numFmtId="183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88" fontId="19" fillId="0" borderId="0">
      <alignment/>
      <protection/>
    </xf>
    <xf numFmtId="15" fontId="20" fillId="0" borderId="0">
      <alignment/>
      <protection/>
    </xf>
    <xf numFmtId="189" fontId="19" fillId="0" borderId="0">
      <alignment/>
      <protection/>
    </xf>
    <xf numFmtId="38" fontId="21" fillId="28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9" borderId="3" applyNumberFormat="0" applyBorder="0" applyAlignment="0" applyProtection="0"/>
    <xf numFmtId="192" fontId="23" fillId="30" borderId="0">
      <alignment/>
      <protection/>
    </xf>
    <xf numFmtId="192" fontId="24" fillId="3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93" fontId="12" fillId="0" borderId="0">
      <alignment/>
      <protection/>
    </xf>
    <xf numFmtId="0" fontId="13" fillId="0" borderId="0">
      <alignment/>
      <protection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26" fillId="33" borderId="5">
      <alignment/>
      <protection locked="0"/>
    </xf>
    <xf numFmtId="0" fontId="27" fillId="0" borderId="0">
      <alignment/>
      <protection/>
    </xf>
    <xf numFmtId="0" fontId="26" fillId="33" borderId="5">
      <alignment/>
      <protection locked="0"/>
    </xf>
    <xf numFmtId="0" fontId="26" fillId="33" borderId="5">
      <alignment/>
      <protection locked="0"/>
    </xf>
    <xf numFmtId="9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12" applyNumberFormat="0" applyAlignment="0" applyProtection="0"/>
    <xf numFmtId="0" fontId="42" fillId="28" borderId="12" applyNumberFormat="0" applyAlignment="0" applyProtection="0"/>
    <xf numFmtId="0" fontId="43" fillId="35" borderId="13" applyNumberFormat="0" applyAlignment="0" applyProtection="0"/>
    <xf numFmtId="0" fontId="43" fillId="35" borderId="1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0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191" fontId="12" fillId="0" borderId="10" applyFill="0" applyProtection="0">
      <alignment horizontal="right"/>
    </xf>
    <xf numFmtId="0" fontId="12" fillId="0" borderId="6" applyNumberFormat="0" applyFill="0" applyProtection="0">
      <alignment horizontal="left"/>
    </xf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28" borderId="15" applyNumberFormat="0" applyAlignment="0" applyProtection="0"/>
    <xf numFmtId="0" fontId="48" fillId="28" borderId="15" applyNumberFormat="0" applyAlignment="0" applyProtection="0"/>
    <xf numFmtId="0" fontId="49" fillId="7" borderId="12" applyNumberFormat="0" applyAlignment="0" applyProtection="0"/>
    <xf numFmtId="0" fontId="49" fillId="7" borderId="12" applyNumberFormat="0" applyAlignment="0" applyProtection="0"/>
    <xf numFmtId="1" fontId="12" fillId="0" borderId="10" applyFill="0" applyProtection="0">
      <alignment horizontal="center"/>
    </xf>
    <xf numFmtId="0" fontId="13" fillId="0" borderId="0">
      <alignment/>
      <protection/>
    </xf>
    <xf numFmtId="0" fontId="20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29" borderId="16" applyNumberFormat="0" applyFont="0" applyAlignment="0" applyProtection="0"/>
    <xf numFmtId="0" fontId="9" fillId="29" borderId="16" applyNumberFormat="0" applyFont="0" applyAlignment="0" applyProtection="0"/>
    <xf numFmtId="0" fontId="9" fillId="29" borderId="16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50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97" fontId="3" fillId="0" borderId="3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7" fontId="3" fillId="0" borderId="6" xfId="0" applyNumberFormat="1" applyFont="1" applyBorder="1" applyAlignment="1">
      <alignment horizontal="center" vertical="center" wrapText="1"/>
    </xf>
    <xf numFmtId="197" fontId="0" fillId="0" borderId="3" xfId="0" applyNumberFormat="1" applyBorder="1" applyAlignment="1">
      <alignment horizontal="center" vertical="center"/>
    </xf>
    <xf numFmtId="49" fontId="10" fillId="44" borderId="3" xfId="149" applyNumberFormat="1" applyFont="1" applyFill="1" applyBorder="1" applyAlignment="1" applyProtection="1">
      <alignment horizontal="center" vertical="center" wrapText="1"/>
      <protection/>
    </xf>
    <xf numFmtId="0" fontId="3" fillId="44" borderId="3" xfId="0" applyFont="1" applyFill="1" applyBorder="1" applyAlignment="1">
      <alignment horizontal="center" vertical="center" wrapText="1"/>
    </xf>
    <xf numFmtId="0" fontId="50" fillId="44" borderId="3" xfId="0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center" wrapText="1"/>
    </xf>
    <xf numFmtId="49" fontId="0" fillId="44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97" fontId="3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61" t="s">
        <v>80</v>
      </c>
      <c r="B2" s="62"/>
      <c r="C2" s="14"/>
      <c r="D2" s="14"/>
      <c r="E2" s="60" t="s">
        <v>79</v>
      </c>
      <c r="F2" s="60"/>
    </row>
    <row r="3" spans="1:6" ht="21" customHeight="1">
      <c r="A3" s="57" t="s">
        <v>1</v>
      </c>
      <c r="B3" s="58"/>
      <c r="C3" s="57" t="s">
        <v>2</v>
      </c>
      <c r="D3" s="59"/>
      <c r="E3" s="59"/>
      <c r="F3" s="58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118.22</v>
      </c>
      <c r="C5" s="10" t="s">
        <v>9</v>
      </c>
      <c r="D5" s="10"/>
      <c r="E5" s="10">
        <f>E6+E12+E13+E14</f>
        <v>118.22</v>
      </c>
      <c r="F5" s="10"/>
    </row>
    <row r="6" spans="1:6" ht="33.75" customHeight="1">
      <c r="A6" s="17" t="s">
        <v>10</v>
      </c>
      <c r="B6" s="18">
        <f>'表七部门收入总表'!C24</f>
        <v>118.22</v>
      </c>
      <c r="C6" s="17" t="s">
        <v>11</v>
      </c>
      <c r="D6" s="10"/>
      <c r="E6" s="10">
        <f>'表七部门收入总表'!E5</f>
        <v>93.35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91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92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93</v>
      </c>
      <c r="D12" s="10"/>
      <c r="E12" s="10">
        <f>'表七部门收入总表'!E9</f>
        <v>11.69</v>
      </c>
      <c r="F12" s="10"/>
    </row>
    <row r="13" spans="1:6" ht="33.75" customHeight="1">
      <c r="A13" s="18"/>
      <c r="B13" s="18"/>
      <c r="C13" s="22" t="s">
        <v>95</v>
      </c>
      <c r="D13" s="10"/>
      <c r="E13" s="10">
        <f>'表七部门收入总表'!E16</f>
        <v>6.68</v>
      </c>
      <c r="F13" s="10"/>
    </row>
    <row r="14" spans="1:6" ht="33.75" customHeight="1">
      <c r="A14" s="18"/>
      <c r="B14" s="18"/>
      <c r="C14" s="22" t="s">
        <v>96</v>
      </c>
      <c r="D14" s="10"/>
      <c r="E14" s="10">
        <f>'表七部门收入总表'!E21</f>
        <v>6.5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118.22</v>
      </c>
      <c r="C17" s="18" t="s">
        <v>20</v>
      </c>
      <c r="D17" s="10"/>
      <c r="E17" s="10">
        <f>E5+E15</f>
        <v>118.22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99</v>
      </c>
      <c r="B1" s="15"/>
      <c r="C1" s="16" t="s">
        <v>29</v>
      </c>
      <c r="D1" s="15"/>
      <c r="E1" s="15"/>
      <c r="F1" s="15"/>
    </row>
    <row r="2" spans="1:6" ht="16.5" customHeight="1">
      <c r="A2" s="65" t="s">
        <v>100</v>
      </c>
      <c r="B2" s="66"/>
      <c r="C2" s="66"/>
      <c r="D2" s="66"/>
      <c r="E2" s="66"/>
      <c r="F2" s="66"/>
    </row>
    <row r="3" spans="1:6" ht="45" customHeight="1">
      <c r="A3" s="67" t="s">
        <v>21</v>
      </c>
      <c r="B3" s="67"/>
      <c r="C3" s="67" t="s">
        <v>204</v>
      </c>
      <c r="D3" s="67"/>
      <c r="E3" s="67"/>
      <c r="F3" s="67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7"/>
    </row>
    <row r="5" spans="1:6" ht="45" customHeight="1">
      <c r="A5" s="10">
        <v>201</v>
      </c>
      <c r="B5" s="10" t="s">
        <v>28</v>
      </c>
      <c r="C5" s="26">
        <f>D5+E5</f>
        <v>93.35</v>
      </c>
      <c r="D5" s="26">
        <f>D6</f>
        <v>86.35</v>
      </c>
      <c r="E5" s="26">
        <f>E6</f>
        <v>7</v>
      </c>
      <c r="F5" s="10"/>
    </row>
    <row r="6" spans="1:6" ht="45" customHeight="1">
      <c r="A6" s="10">
        <v>20128</v>
      </c>
      <c r="B6" s="10" t="s">
        <v>113</v>
      </c>
      <c r="C6" s="26">
        <f aca="true" t="shared" si="0" ref="C6:C23">D6+E6</f>
        <v>93.35</v>
      </c>
      <c r="D6" s="26">
        <f>D7</f>
        <v>86.35</v>
      </c>
      <c r="E6" s="26">
        <f>E7+E8</f>
        <v>7</v>
      </c>
      <c r="F6" s="10"/>
    </row>
    <row r="7" spans="1:6" ht="45" customHeight="1">
      <c r="A7" s="10">
        <v>2012801</v>
      </c>
      <c r="B7" s="10" t="s">
        <v>112</v>
      </c>
      <c r="C7" s="26">
        <f t="shared" si="0"/>
        <v>86.35</v>
      </c>
      <c r="D7" s="26">
        <v>86.35</v>
      </c>
      <c r="E7" s="26">
        <v>0</v>
      </c>
      <c r="F7" s="10"/>
    </row>
    <row r="8" spans="1:6" ht="45" customHeight="1">
      <c r="A8" s="10">
        <v>2012899</v>
      </c>
      <c r="B8" s="10" t="s">
        <v>114</v>
      </c>
      <c r="C8" s="26">
        <f t="shared" si="0"/>
        <v>7</v>
      </c>
      <c r="D8" s="26">
        <v>0</v>
      </c>
      <c r="E8" s="26">
        <v>7</v>
      </c>
      <c r="F8" s="10"/>
    </row>
    <row r="9" spans="1:6" ht="45" customHeight="1">
      <c r="A9" s="10">
        <v>208</v>
      </c>
      <c r="B9" s="10" t="s">
        <v>101</v>
      </c>
      <c r="C9" s="26">
        <f t="shared" si="0"/>
        <v>11.69</v>
      </c>
      <c r="D9" s="26">
        <f>D10+D12</f>
        <v>11.69</v>
      </c>
      <c r="E9" s="26">
        <f>E10+E12</f>
        <v>0</v>
      </c>
      <c r="F9" s="10"/>
    </row>
    <row r="10" spans="1:6" ht="45" customHeight="1">
      <c r="A10" s="23">
        <v>20826</v>
      </c>
      <c r="B10" s="10" t="s">
        <v>115</v>
      </c>
      <c r="C10" s="26">
        <f t="shared" si="0"/>
        <v>11.16</v>
      </c>
      <c r="D10" s="26">
        <f>D11</f>
        <v>11.16</v>
      </c>
      <c r="E10" s="26">
        <v>0</v>
      </c>
      <c r="F10" s="10"/>
    </row>
    <row r="11" spans="1:6" ht="45" customHeight="1">
      <c r="A11" s="23">
        <v>2082699</v>
      </c>
      <c r="B11" s="10" t="s">
        <v>116</v>
      </c>
      <c r="C11" s="26">
        <f t="shared" si="0"/>
        <v>11.16</v>
      </c>
      <c r="D11" s="26">
        <v>11.16</v>
      </c>
      <c r="E11" s="26">
        <v>0</v>
      </c>
      <c r="F11" s="10"/>
    </row>
    <row r="12" spans="1:6" ht="45" customHeight="1">
      <c r="A12" s="10">
        <v>20827</v>
      </c>
      <c r="B12" s="10" t="s">
        <v>102</v>
      </c>
      <c r="C12" s="26">
        <f t="shared" si="0"/>
        <v>0.53</v>
      </c>
      <c r="D12" s="26">
        <f>D13+D14+D15</f>
        <v>0.53</v>
      </c>
      <c r="E12" s="26">
        <f>E13+E14+E15</f>
        <v>0</v>
      </c>
      <c r="F12" s="10"/>
    </row>
    <row r="13" spans="1:6" ht="45" customHeight="1">
      <c r="A13" s="10">
        <v>2082701</v>
      </c>
      <c r="B13" s="10" t="s">
        <v>103</v>
      </c>
      <c r="C13" s="26">
        <f t="shared" si="0"/>
        <v>0</v>
      </c>
      <c r="D13" s="26">
        <v>0</v>
      </c>
      <c r="E13" s="26">
        <v>0</v>
      </c>
      <c r="F13" s="10"/>
    </row>
    <row r="14" spans="1:6" ht="45" customHeight="1">
      <c r="A14" s="10">
        <v>2082702</v>
      </c>
      <c r="B14" s="10" t="s">
        <v>104</v>
      </c>
      <c r="C14" s="26">
        <f t="shared" si="0"/>
        <v>0.14</v>
      </c>
      <c r="D14" s="26">
        <v>0.14</v>
      </c>
      <c r="E14" s="26">
        <v>0</v>
      </c>
      <c r="F14" s="10"/>
    </row>
    <row r="15" spans="1:6" ht="45" customHeight="1">
      <c r="A15" s="10">
        <v>2082703</v>
      </c>
      <c r="B15" s="10" t="s">
        <v>105</v>
      </c>
      <c r="C15" s="26">
        <f t="shared" si="0"/>
        <v>0.39</v>
      </c>
      <c r="D15" s="26">
        <v>0.39</v>
      </c>
      <c r="E15" s="26">
        <v>0</v>
      </c>
      <c r="F15" s="10"/>
    </row>
    <row r="16" spans="1:6" ht="45" customHeight="1">
      <c r="A16" s="10">
        <v>210</v>
      </c>
      <c r="B16" s="10" t="s">
        <v>106</v>
      </c>
      <c r="C16" s="26">
        <f t="shared" si="0"/>
        <v>6.68</v>
      </c>
      <c r="D16" s="26">
        <f>D17+D19</f>
        <v>6.68</v>
      </c>
      <c r="E16" s="26">
        <f>E17</f>
        <v>0</v>
      </c>
      <c r="F16" s="10"/>
    </row>
    <row r="17" spans="1:6" ht="45" customHeight="1">
      <c r="A17" s="10">
        <v>21011</v>
      </c>
      <c r="B17" s="24" t="s">
        <v>117</v>
      </c>
      <c r="C17" s="26">
        <f t="shared" si="0"/>
        <v>2.22</v>
      </c>
      <c r="D17" s="26">
        <f>D18</f>
        <v>2.22</v>
      </c>
      <c r="E17" s="26">
        <f>E18</f>
        <v>0</v>
      </c>
      <c r="F17" s="10"/>
    </row>
    <row r="18" spans="1:6" ht="45" customHeight="1">
      <c r="A18" s="10">
        <v>2101103</v>
      </c>
      <c r="B18" s="25" t="s">
        <v>118</v>
      </c>
      <c r="C18" s="26">
        <f t="shared" si="0"/>
        <v>2.22</v>
      </c>
      <c r="D18" s="26">
        <v>2.22</v>
      </c>
      <c r="E18" s="26">
        <v>0</v>
      </c>
      <c r="F18" s="10"/>
    </row>
    <row r="19" spans="1:6" ht="45" customHeight="1">
      <c r="A19" s="10">
        <v>21012</v>
      </c>
      <c r="B19" s="10" t="s">
        <v>107</v>
      </c>
      <c r="C19" s="26">
        <f t="shared" si="0"/>
        <v>4.46</v>
      </c>
      <c r="D19" s="26">
        <f>D20</f>
        <v>4.46</v>
      </c>
      <c r="E19" s="26">
        <f>E20</f>
        <v>0</v>
      </c>
      <c r="F19" s="10"/>
    </row>
    <row r="20" spans="1:6" ht="45" customHeight="1">
      <c r="A20" s="10">
        <v>2101201</v>
      </c>
      <c r="B20" s="10" t="s">
        <v>108</v>
      </c>
      <c r="C20" s="26">
        <f t="shared" si="0"/>
        <v>4.46</v>
      </c>
      <c r="D20" s="26">
        <v>4.46</v>
      </c>
      <c r="E20" s="26">
        <f>E21+E22</f>
        <v>0</v>
      </c>
      <c r="F20" s="10"/>
    </row>
    <row r="21" spans="1:6" ht="45" customHeight="1">
      <c r="A21" s="10">
        <v>221</v>
      </c>
      <c r="B21" s="10" t="s">
        <v>109</v>
      </c>
      <c r="C21" s="26">
        <f t="shared" si="0"/>
        <v>6.5</v>
      </c>
      <c r="D21" s="26">
        <v>6.5</v>
      </c>
      <c r="E21" s="26">
        <v>0</v>
      </c>
      <c r="F21" s="10"/>
    </row>
    <row r="22" spans="1:6" ht="45" customHeight="1">
      <c r="A22" s="10">
        <v>22102</v>
      </c>
      <c r="B22" s="10" t="s">
        <v>110</v>
      </c>
      <c r="C22" s="26">
        <f t="shared" si="0"/>
        <v>6.5</v>
      </c>
      <c r="D22" s="26">
        <v>6.5</v>
      </c>
      <c r="E22" s="26">
        <v>0</v>
      </c>
      <c r="F22" s="10"/>
    </row>
    <row r="23" spans="1:6" ht="45" customHeight="1">
      <c r="A23" s="10">
        <v>2210201</v>
      </c>
      <c r="B23" s="10" t="s">
        <v>89</v>
      </c>
      <c r="C23" s="26">
        <f t="shared" si="0"/>
        <v>6.5</v>
      </c>
      <c r="D23" s="26">
        <v>6.5</v>
      </c>
      <c r="E23" s="26">
        <v>0</v>
      </c>
      <c r="F23" s="10"/>
    </row>
    <row r="24" spans="1:6" ht="45" customHeight="1">
      <c r="A24" s="10" t="s">
        <v>5</v>
      </c>
      <c r="B24" s="10" t="s">
        <v>17</v>
      </c>
      <c r="C24" s="26">
        <f>D24+E24</f>
        <v>118.22</v>
      </c>
      <c r="D24" s="26">
        <f>D5+D9+D16+D21</f>
        <v>111.22</v>
      </c>
      <c r="E24" s="10">
        <f>E5+E9+E16+E19</f>
        <v>7</v>
      </c>
      <c r="F24" s="10"/>
    </row>
    <row r="25" spans="1:6" ht="13.5" customHeight="1">
      <c r="A25" s="63" t="s">
        <v>111</v>
      </c>
      <c r="B25" s="64"/>
      <c r="C25" s="64"/>
      <c r="D25" s="64"/>
      <c r="E25" s="64"/>
      <c r="F25" s="64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G26" sqref="G26"/>
    </sheetView>
  </sheetViews>
  <sheetFormatPr defaultColWidth="9.00390625" defaultRowHeight="13.5"/>
  <sheetData>
    <row r="1" spans="1:11" ht="22.5">
      <c r="A1" s="21" t="s">
        <v>127</v>
      </c>
      <c r="B1" s="21"/>
      <c r="C1" s="21"/>
      <c r="D1" s="21"/>
      <c r="E1" s="21"/>
      <c r="F1" s="21"/>
      <c r="G1" s="34" t="s">
        <v>30</v>
      </c>
      <c r="H1" s="34"/>
      <c r="I1" s="34"/>
      <c r="J1" s="34"/>
      <c r="K1" s="34"/>
    </row>
    <row r="2" spans="2:11" ht="13.5">
      <c r="B2" s="3"/>
      <c r="F2" s="3"/>
      <c r="J2" s="66" t="s">
        <v>120</v>
      </c>
      <c r="K2" s="66"/>
    </row>
    <row r="3" spans="1:11" ht="36" customHeight="1">
      <c r="A3" s="68" t="s">
        <v>128</v>
      </c>
      <c r="B3" s="68"/>
      <c r="C3" s="68"/>
      <c r="D3" s="68"/>
      <c r="E3" s="69" t="s">
        <v>129</v>
      </c>
      <c r="F3" s="70"/>
      <c r="G3" s="70"/>
      <c r="H3" s="70"/>
      <c r="I3" s="70"/>
      <c r="J3" s="70"/>
      <c r="K3" s="71"/>
    </row>
    <row r="4" spans="1:11" ht="36" customHeight="1">
      <c r="A4" s="68" t="s">
        <v>23</v>
      </c>
      <c r="B4" s="68"/>
      <c r="C4" s="68" t="s">
        <v>130</v>
      </c>
      <c r="D4" s="68" t="s">
        <v>131</v>
      </c>
      <c r="E4" s="72" t="s">
        <v>23</v>
      </c>
      <c r="F4" s="73"/>
      <c r="G4" s="67" t="s">
        <v>24</v>
      </c>
      <c r="H4" s="67" t="s">
        <v>132</v>
      </c>
      <c r="I4" s="67"/>
      <c r="J4" s="67"/>
      <c r="K4" s="67" t="s">
        <v>22</v>
      </c>
    </row>
    <row r="5" spans="1:11" ht="36" customHeight="1">
      <c r="A5" s="28" t="s">
        <v>133</v>
      </c>
      <c r="B5" s="35" t="s">
        <v>134</v>
      </c>
      <c r="C5" s="68"/>
      <c r="D5" s="68"/>
      <c r="E5" s="28" t="s">
        <v>133</v>
      </c>
      <c r="F5" s="27" t="s">
        <v>134</v>
      </c>
      <c r="G5" s="67"/>
      <c r="H5" s="10" t="s">
        <v>5</v>
      </c>
      <c r="I5" s="10" t="s">
        <v>31</v>
      </c>
      <c r="J5" s="10" t="s">
        <v>32</v>
      </c>
      <c r="K5" s="67"/>
    </row>
    <row r="6" spans="1:11" ht="36" customHeight="1">
      <c r="A6" s="36">
        <v>501</v>
      </c>
      <c r="B6" s="37"/>
      <c r="C6" s="10" t="s">
        <v>135</v>
      </c>
      <c r="D6" s="26">
        <f>D7+D10+D14+D15</f>
        <v>103.18</v>
      </c>
      <c r="E6" s="10">
        <v>301</v>
      </c>
      <c r="F6" s="10"/>
      <c r="G6" s="10" t="s">
        <v>33</v>
      </c>
      <c r="H6" s="26">
        <f>I6+J6</f>
        <v>103.17999999999999</v>
      </c>
      <c r="I6" s="26">
        <f>SUM(I7:I17)</f>
        <v>103.17999999999999</v>
      </c>
      <c r="J6" s="26"/>
      <c r="K6" s="26"/>
    </row>
    <row r="7" spans="1:11" ht="36" customHeight="1">
      <c r="A7" s="53"/>
      <c r="B7" s="54" t="s">
        <v>136</v>
      </c>
      <c r="C7" s="67" t="s">
        <v>137</v>
      </c>
      <c r="D7" s="55">
        <f>H7+H8+H9</f>
        <v>73.87</v>
      </c>
      <c r="E7" s="74"/>
      <c r="F7" s="37" t="s">
        <v>138</v>
      </c>
      <c r="G7" s="10" t="s">
        <v>34</v>
      </c>
      <c r="H7" s="26">
        <f aca="true" t="shared" si="0" ref="H7:H43">I7+J7</f>
        <v>19.99</v>
      </c>
      <c r="I7" s="10">
        <v>19.99</v>
      </c>
      <c r="J7" s="26"/>
      <c r="K7" s="26"/>
    </row>
    <row r="8" spans="1:11" ht="36" customHeight="1">
      <c r="A8" s="53"/>
      <c r="B8" s="54"/>
      <c r="C8" s="67"/>
      <c r="D8" s="67"/>
      <c r="E8" s="75"/>
      <c r="F8" s="37" t="s">
        <v>139</v>
      </c>
      <c r="G8" s="10" t="s">
        <v>35</v>
      </c>
      <c r="H8" s="26">
        <f t="shared" si="0"/>
        <v>48.29</v>
      </c>
      <c r="I8" s="10">
        <v>48.29</v>
      </c>
      <c r="J8" s="26"/>
      <c r="K8" s="26"/>
    </row>
    <row r="9" spans="1:11" ht="36" customHeight="1">
      <c r="A9" s="53"/>
      <c r="B9" s="54"/>
      <c r="C9" s="67"/>
      <c r="D9" s="67"/>
      <c r="E9" s="76"/>
      <c r="F9" s="37" t="s">
        <v>140</v>
      </c>
      <c r="G9" s="10" t="s">
        <v>36</v>
      </c>
      <c r="H9" s="26">
        <f t="shared" si="0"/>
        <v>5.59</v>
      </c>
      <c r="I9" s="10">
        <v>5.59</v>
      </c>
      <c r="J9" s="26"/>
      <c r="K9" s="26"/>
    </row>
    <row r="10" spans="1:11" ht="36" customHeight="1">
      <c r="A10" s="77"/>
      <c r="B10" s="49" t="s">
        <v>141</v>
      </c>
      <c r="C10" s="74" t="s">
        <v>142</v>
      </c>
      <c r="D10" s="52">
        <f>H10+H11+H12+H13</f>
        <v>18.369999999999997</v>
      </c>
      <c r="E10" s="74"/>
      <c r="F10" s="37" t="s">
        <v>143</v>
      </c>
      <c r="G10" s="10" t="s">
        <v>144</v>
      </c>
      <c r="H10" s="26">
        <f t="shared" si="0"/>
        <v>0.53</v>
      </c>
      <c r="I10" s="10">
        <v>0.53</v>
      </c>
      <c r="J10" s="26"/>
      <c r="K10" s="26"/>
    </row>
    <row r="11" spans="1:11" ht="36" customHeight="1">
      <c r="A11" s="78"/>
      <c r="B11" s="50"/>
      <c r="C11" s="75"/>
      <c r="D11" s="75"/>
      <c r="E11" s="75"/>
      <c r="F11" s="37" t="s">
        <v>145</v>
      </c>
      <c r="G11" s="10" t="s">
        <v>146</v>
      </c>
      <c r="H11" s="26">
        <f t="shared" si="0"/>
        <v>11.16</v>
      </c>
      <c r="I11" s="10">
        <v>11.16</v>
      </c>
      <c r="J11" s="26"/>
      <c r="K11" s="26"/>
    </row>
    <row r="12" spans="1:11" ht="36" customHeight="1">
      <c r="A12" s="78"/>
      <c r="B12" s="50"/>
      <c r="C12" s="75"/>
      <c r="D12" s="75"/>
      <c r="E12" s="75"/>
      <c r="F12" s="37" t="s">
        <v>147</v>
      </c>
      <c r="G12" s="10" t="s">
        <v>148</v>
      </c>
      <c r="H12" s="26">
        <f t="shared" si="0"/>
        <v>4.46</v>
      </c>
      <c r="I12" s="10">
        <v>4.46</v>
      </c>
      <c r="J12" s="26"/>
      <c r="K12" s="26"/>
    </row>
    <row r="13" spans="1:11" ht="36" customHeight="1">
      <c r="A13" s="79"/>
      <c r="B13" s="51"/>
      <c r="C13" s="76"/>
      <c r="D13" s="76"/>
      <c r="E13" s="76"/>
      <c r="F13" s="37" t="s">
        <v>149</v>
      </c>
      <c r="G13" s="10" t="s">
        <v>150</v>
      </c>
      <c r="H13" s="26">
        <f t="shared" si="0"/>
        <v>2.22</v>
      </c>
      <c r="I13" s="10">
        <v>2.22</v>
      </c>
      <c r="J13" s="26"/>
      <c r="K13" s="26"/>
    </row>
    <row r="14" spans="1:11" ht="36" customHeight="1">
      <c r="A14" s="36"/>
      <c r="B14" s="37" t="s">
        <v>151</v>
      </c>
      <c r="C14" s="10" t="s">
        <v>152</v>
      </c>
      <c r="D14" s="26">
        <f>H14</f>
        <v>6.5</v>
      </c>
      <c r="E14" s="10"/>
      <c r="F14" s="37" t="s">
        <v>153</v>
      </c>
      <c r="G14" s="10" t="s">
        <v>152</v>
      </c>
      <c r="H14" s="26">
        <f t="shared" si="0"/>
        <v>6.5</v>
      </c>
      <c r="I14" s="10">
        <v>6.5</v>
      </c>
      <c r="J14" s="26"/>
      <c r="K14" s="26"/>
    </row>
    <row r="15" spans="1:11" ht="36" customHeight="1">
      <c r="A15" s="77"/>
      <c r="B15" s="54" t="s">
        <v>154</v>
      </c>
      <c r="C15" s="82" t="s">
        <v>155</v>
      </c>
      <c r="D15" s="52">
        <f>H15+H16+H17</f>
        <v>4.4399999999999995</v>
      </c>
      <c r="E15" s="74"/>
      <c r="F15" s="37" t="s">
        <v>154</v>
      </c>
      <c r="G15" s="10" t="s">
        <v>156</v>
      </c>
      <c r="H15" s="26">
        <f t="shared" si="0"/>
        <v>3.44</v>
      </c>
      <c r="I15" s="10">
        <v>3.44</v>
      </c>
      <c r="J15" s="26"/>
      <c r="K15" s="26"/>
    </row>
    <row r="16" spans="1:11" ht="36" customHeight="1">
      <c r="A16" s="78"/>
      <c r="B16" s="54"/>
      <c r="C16" s="83"/>
      <c r="D16" s="75"/>
      <c r="E16" s="75"/>
      <c r="F16" s="37" t="s">
        <v>154</v>
      </c>
      <c r="G16" s="10" t="s">
        <v>157</v>
      </c>
      <c r="H16" s="26">
        <f t="shared" si="0"/>
        <v>1</v>
      </c>
      <c r="I16" s="10">
        <v>1</v>
      </c>
      <c r="J16" s="26"/>
      <c r="K16" s="26"/>
    </row>
    <row r="17" spans="1:11" ht="36" customHeight="1">
      <c r="A17" s="79"/>
      <c r="B17" s="54"/>
      <c r="C17" s="84"/>
      <c r="D17" s="76"/>
      <c r="E17" s="76"/>
      <c r="F17" s="37" t="s">
        <v>154</v>
      </c>
      <c r="G17" s="10" t="s">
        <v>155</v>
      </c>
      <c r="H17" s="26">
        <f t="shared" si="0"/>
        <v>0</v>
      </c>
      <c r="I17" s="10">
        <v>0</v>
      </c>
      <c r="J17" s="26"/>
      <c r="K17" s="26"/>
    </row>
    <row r="18" spans="1:11" ht="36" customHeight="1">
      <c r="A18" s="41">
        <v>509</v>
      </c>
      <c r="B18" s="37"/>
      <c r="C18" s="10" t="s">
        <v>158</v>
      </c>
      <c r="D18" s="42">
        <f>D19+D25+D26</f>
        <v>0.65</v>
      </c>
      <c r="E18" s="10">
        <v>303</v>
      </c>
      <c r="F18" s="10"/>
      <c r="G18" s="10" t="s">
        <v>158</v>
      </c>
      <c r="H18" s="26">
        <f t="shared" si="0"/>
        <v>0.65</v>
      </c>
      <c r="I18" s="26">
        <f>SUM(I19:I32)</f>
        <v>0.65</v>
      </c>
      <c r="J18" s="26"/>
      <c r="K18" s="26"/>
    </row>
    <row r="19" spans="1:11" ht="36" customHeight="1">
      <c r="A19" s="56"/>
      <c r="B19" s="49" t="s">
        <v>136</v>
      </c>
      <c r="C19" s="74" t="s">
        <v>159</v>
      </c>
      <c r="D19" s="52">
        <f>H19+H20+H21+H22+H23+H24</f>
        <v>0</v>
      </c>
      <c r="E19" s="74"/>
      <c r="F19" s="37" t="s">
        <v>160</v>
      </c>
      <c r="G19" s="10" t="s">
        <v>161</v>
      </c>
      <c r="H19" s="26">
        <f t="shared" si="0"/>
        <v>0</v>
      </c>
      <c r="I19" s="26">
        <v>0</v>
      </c>
      <c r="J19" s="26"/>
      <c r="K19" s="26"/>
    </row>
    <row r="20" spans="1:11" ht="36" customHeight="1">
      <c r="A20" s="80"/>
      <c r="B20" s="50"/>
      <c r="C20" s="75"/>
      <c r="D20" s="75"/>
      <c r="E20" s="75"/>
      <c r="F20" s="37" t="s">
        <v>162</v>
      </c>
      <c r="G20" s="10" t="s">
        <v>163</v>
      </c>
      <c r="H20" s="26">
        <f t="shared" si="0"/>
        <v>0</v>
      </c>
      <c r="I20" s="26">
        <v>0</v>
      </c>
      <c r="J20" s="26"/>
      <c r="K20" s="26"/>
    </row>
    <row r="21" spans="1:11" ht="36" customHeight="1">
      <c r="A21" s="80"/>
      <c r="B21" s="50"/>
      <c r="C21" s="75"/>
      <c r="D21" s="75"/>
      <c r="E21" s="75"/>
      <c r="F21" s="37" t="s">
        <v>164</v>
      </c>
      <c r="G21" s="10" t="s">
        <v>165</v>
      </c>
      <c r="H21" s="26">
        <f t="shared" si="0"/>
        <v>0</v>
      </c>
      <c r="I21" s="26">
        <v>0</v>
      </c>
      <c r="J21" s="26"/>
      <c r="K21" s="26"/>
    </row>
    <row r="22" spans="1:11" ht="36" customHeight="1">
      <c r="A22" s="80"/>
      <c r="B22" s="50"/>
      <c r="C22" s="75"/>
      <c r="D22" s="75"/>
      <c r="E22" s="75"/>
      <c r="F22" s="37" t="s">
        <v>166</v>
      </c>
      <c r="G22" s="10" t="s">
        <v>167</v>
      </c>
      <c r="H22" s="26">
        <f t="shared" si="0"/>
        <v>0</v>
      </c>
      <c r="I22" s="26">
        <v>0</v>
      </c>
      <c r="J22" s="26"/>
      <c r="K22" s="26"/>
    </row>
    <row r="23" spans="1:11" ht="36" customHeight="1">
      <c r="A23" s="80"/>
      <c r="B23" s="50"/>
      <c r="C23" s="75"/>
      <c r="D23" s="75"/>
      <c r="E23" s="75"/>
      <c r="F23" s="37" t="s">
        <v>168</v>
      </c>
      <c r="G23" s="10" t="s">
        <v>169</v>
      </c>
      <c r="H23" s="26">
        <f t="shared" si="0"/>
        <v>0</v>
      </c>
      <c r="I23" s="26">
        <v>0</v>
      </c>
      <c r="J23" s="26"/>
      <c r="K23" s="26"/>
    </row>
    <row r="24" spans="1:11" ht="36" customHeight="1">
      <c r="A24" s="81"/>
      <c r="B24" s="51"/>
      <c r="C24" s="76"/>
      <c r="D24" s="76"/>
      <c r="E24" s="76"/>
      <c r="F24" s="37" t="s">
        <v>170</v>
      </c>
      <c r="G24" s="10" t="s">
        <v>88</v>
      </c>
      <c r="H24" s="26">
        <f>I24+J24</f>
        <v>0</v>
      </c>
      <c r="I24" s="26">
        <v>0</v>
      </c>
      <c r="J24" s="26"/>
      <c r="K24" s="26"/>
    </row>
    <row r="25" spans="1:11" ht="36" customHeight="1">
      <c r="A25" s="41"/>
      <c r="B25" s="37" t="s">
        <v>160</v>
      </c>
      <c r="C25" s="40" t="s">
        <v>171</v>
      </c>
      <c r="D25" s="42">
        <f>H25</f>
        <v>0</v>
      </c>
      <c r="E25" s="10"/>
      <c r="F25" s="37" t="s">
        <v>172</v>
      </c>
      <c r="G25" s="10" t="s">
        <v>171</v>
      </c>
      <c r="H25" s="26">
        <f t="shared" si="0"/>
        <v>0</v>
      </c>
      <c r="I25" s="26">
        <v>0</v>
      </c>
      <c r="J25" s="26"/>
      <c r="K25" s="26"/>
    </row>
    <row r="26" spans="1:11" ht="36" customHeight="1">
      <c r="A26" s="36"/>
      <c r="B26" s="37" t="s">
        <v>154</v>
      </c>
      <c r="C26" s="10" t="s">
        <v>173</v>
      </c>
      <c r="D26" s="26">
        <f>H26</f>
        <v>0.65</v>
      </c>
      <c r="E26" s="10"/>
      <c r="F26" s="37" t="s">
        <v>154</v>
      </c>
      <c r="G26" s="10" t="s">
        <v>90</v>
      </c>
      <c r="H26" s="26">
        <f t="shared" si="0"/>
        <v>0.65</v>
      </c>
      <c r="I26" s="10">
        <v>0.65</v>
      </c>
      <c r="J26" s="26"/>
      <c r="K26" s="26"/>
    </row>
    <row r="27" spans="1:11" ht="36" customHeight="1">
      <c r="A27" s="36" t="s">
        <v>174</v>
      </c>
      <c r="B27" s="37"/>
      <c r="C27" s="10" t="s">
        <v>175</v>
      </c>
      <c r="D27" s="10">
        <f>D28+D38+D39+D40+D41+D42+D43</f>
        <v>7.39</v>
      </c>
      <c r="E27" s="10">
        <v>302</v>
      </c>
      <c r="F27" s="10"/>
      <c r="G27" s="10" t="s">
        <v>37</v>
      </c>
      <c r="H27" s="26">
        <f t="shared" si="0"/>
        <v>7.39</v>
      </c>
      <c r="I27" s="26"/>
      <c r="J27" s="26">
        <f>SUM(J28:J43)</f>
        <v>7.39</v>
      </c>
      <c r="K27" s="26"/>
    </row>
    <row r="28" spans="1:11" ht="36" customHeight="1">
      <c r="A28" s="77"/>
      <c r="B28" s="49" t="s">
        <v>136</v>
      </c>
      <c r="C28" s="74" t="s">
        <v>176</v>
      </c>
      <c r="D28" s="52">
        <f>H28+H29+H30+H31+H32+H33+H34+H35+H36+H37</f>
        <v>6.14</v>
      </c>
      <c r="E28" s="74"/>
      <c r="F28" s="37" t="s">
        <v>136</v>
      </c>
      <c r="G28" s="10" t="s">
        <v>38</v>
      </c>
      <c r="H28" s="26">
        <f t="shared" si="0"/>
        <v>1.5</v>
      </c>
      <c r="I28" s="26"/>
      <c r="J28" s="10">
        <v>1.5</v>
      </c>
      <c r="K28" s="26"/>
    </row>
    <row r="29" spans="1:11" ht="36" customHeight="1">
      <c r="A29" s="78"/>
      <c r="B29" s="50"/>
      <c r="C29" s="75"/>
      <c r="D29" s="75"/>
      <c r="E29" s="75"/>
      <c r="F29" s="37" t="s">
        <v>141</v>
      </c>
      <c r="G29" s="10" t="s">
        <v>39</v>
      </c>
      <c r="H29" s="26">
        <f t="shared" si="0"/>
        <v>0</v>
      </c>
      <c r="I29" s="26"/>
      <c r="J29" s="38">
        <v>0</v>
      </c>
      <c r="K29" s="26"/>
    </row>
    <row r="30" spans="1:11" ht="36" customHeight="1">
      <c r="A30" s="78"/>
      <c r="B30" s="50"/>
      <c r="C30" s="75"/>
      <c r="D30" s="75"/>
      <c r="E30" s="75"/>
      <c r="F30" s="37" t="s">
        <v>164</v>
      </c>
      <c r="G30" s="10" t="s">
        <v>177</v>
      </c>
      <c r="H30" s="26">
        <f t="shared" si="0"/>
        <v>0</v>
      </c>
      <c r="I30" s="26"/>
      <c r="J30" s="38">
        <v>0</v>
      </c>
      <c r="K30" s="26"/>
    </row>
    <row r="31" spans="1:11" ht="36" customHeight="1">
      <c r="A31" s="78"/>
      <c r="B31" s="50"/>
      <c r="C31" s="75"/>
      <c r="D31" s="75"/>
      <c r="E31" s="75"/>
      <c r="F31" s="37" t="s">
        <v>166</v>
      </c>
      <c r="G31" s="10" t="s">
        <v>178</v>
      </c>
      <c r="H31" s="26">
        <f t="shared" si="0"/>
        <v>0.25</v>
      </c>
      <c r="I31" s="26"/>
      <c r="J31" s="10">
        <v>0.25</v>
      </c>
      <c r="K31" s="26"/>
    </row>
    <row r="32" spans="1:11" ht="36" customHeight="1">
      <c r="A32" s="78"/>
      <c r="B32" s="50"/>
      <c r="C32" s="75"/>
      <c r="D32" s="75"/>
      <c r="E32" s="75"/>
      <c r="F32" s="37" t="s">
        <v>168</v>
      </c>
      <c r="G32" s="10" t="s">
        <v>179</v>
      </c>
      <c r="H32" s="26">
        <f t="shared" si="0"/>
        <v>0.25</v>
      </c>
      <c r="I32" s="26"/>
      <c r="J32" s="10">
        <v>0.25</v>
      </c>
      <c r="K32" s="26"/>
    </row>
    <row r="33" spans="1:11" ht="36" customHeight="1">
      <c r="A33" s="78"/>
      <c r="B33" s="50"/>
      <c r="C33" s="75"/>
      <c r="D33" s="75"/>
      <c r="E33" s="75"/>
      <c r="F33" s="37" t="s">
        <v>180</v>
      </c>
      <c r="G33" s="10" t="s">
        <v>181</v>
      </c>
      <c r="H33" s="26">
        <f t="shared" si="0"/>
        <v>0</v>
      </c>
      <c r="I33" s="26"/>
      <c r="J33" s="26">
        <v>0</v>
      </c>
      <c r="K33" s="26"/>
    </row>
    <row r="34" spans="1:11" ht="36" customHeight="1">
      <c r="A34" s="78"/>
      <c r="B34" s="50"/>
      <c r="C34" s="75"/>
      <c r="D34" s="75"/>
      <c r="E34" s="75"/>
      <c r="F34" s="37" t="s">
        <v>182</v>
      </c>
      <c r="G34" s="10" t="s">
        <v>183</v>
      </c>
      <c r="H34" s="26">
        <f t="shared" si="0"/>
        <v>2.63</v>
      </c>
      <c r="I34" s="26"/>
      <c r="J34" s="26">
        <v>2.63</v>
      </c>
      <c r="K34" s="26"/>
    </row>
    <row r="35" spans="1:11" ht="36" customHeight="1">
      <c r="A35" s="78"/>
      <c r="B35" s="50"/>
      <c r="C35" s="75"/>
      <c r="D35" s="75"/>
      <c r="E35" s="75"/>
      <c r="F35" s="37" t="s">
        <v>184</v>
      </c>
      <c r="G35" s="10" t="s">
        <v>185</v>
      </c>
      <c r="H35" s="26">
        <f t="shared" si="0"/>
        <v>1.48</v>
      </c>
      <c r="I35" s="26"/>
      <c r="J35" s="26">
        <v>1.48</v>
      </c>
      <c r="K35" s="26"/>
    </row>
    <row r="36" spans="1:11" ht="36" customHeight="1">
      <c r="A36" s="78"/>
      <c r="B36" s="50"/>
      <c r="C36" s="75"/>
      <c r="D36" s="75"/>
      <c r="E36" s="75"/>
      <c r="F36" s="37" t="s">
        <v>186</v>
      </c>
      <c r="G36" s="10" t="s">
        <v>187</v>
      </c>
      <c r="H36" s="26">
        <f t="shared" si="0"/>
        <v>0.03</v>
      </c>
      <c r="I36" s="26"/>
      <c r="J36" s="26">
        <v>0.03</v>
      </c>
      <c r="K36" s="26"/>
    </row>
    <row r="37" spans="1:11" ht="36" customHeight="1">
      <c r="A37" s="79"/>
      <c r="B37" s="51"/>
      <c r="C37" s="76"/>
      <c r="D37" s="76"/>
      <c r="E37" s="76"/>
      <c r="F37" s="37" t="s">
        <v>188</v>
      </c>
      <c r="G37" s="10" t="s">
        <v>189</v>
      </c>
      <c r="H37" s="26">
        <f t="shared" si="0"/>
        <v>0</v>
      </c>
      <c r="I37" s="26"/>
      <c r="J37" s="26">
        <v>0</v>
      </c>
      <c r="K37" s="26"/>
    </row>
    <row r="38" spans="1:11" ht="36" customHeight="1">
      <c r="A38" s="39"/>
      <c r="B38" s="37" t="s">
        <v>160</v>
      </c>
      <c r="C38" s="10" t="s">
        <v>190</v>
      </c>
      <c r="D38" s="43">
        <f aca="true" t="shared" si="1" ref="D38:D43">H38</f>
        <v>0</v>
      </c>
      <c r="E38" s="10"/>
      <c r="F38" s="37" t="s">
        <v>191</v>
      </c>
      <c r="G38" s="10" t="s">
        <v>190</v>
      </c>
      <c r="H38" s="26">
        <f t="shared" si="0"/>
        <v>0</v>
      </c>
      <c r="I38" s="26"/>
      <c r="J38" s="26">
        <v>0</v>
      </c>
      <c r="K38" s="26"/>
    </row>
    <row r="39" spans="1:11" ht="36" customHeight="1">
      <c r="A39" s="39"/>
      <c r="B39" s="37" t="s">
        <v>192</v>
      </c>
      <c r="C39" s="10" t="s">
        <v>193</v>
      </c>
      <c r="D39" s="43">
        <f t="shared" si="1"/>
        <v>0.25</v>
      </c>
      <c r="E39" s="10"/>
      <c r="F39" s="37" t="s">
        <v>194</v>
      </c>
      <c r="G39" s="10" t="s">
        <v>193</v>
      </c>
      <c r="H39" s="26">
        <f t="shared" si="0"/>
        <v>0.25</v>
      </c>
      <c r="I39" s="26"/>
      <c r="J39" s="26">
        <v>0.25</v>
      </c>
      <c r="K39" s="26"/>
    </row>
    <row r="40" spans="1:11" ht="36" customHeight="1">
      <c r="A40" s="39"/>
      <c r="B40" s="37" t="s">
        <v>162</v>
      </c>
      <c r="C40" s="10" t="s">
        <v>195</v>
      </c>
      <c r="D40" s="43">
        <f t="shared" si="1"/>
        <v>0</v>
      </c>
      <c r="E40" s="10"/>
      <c r="F40" s="37" t="s">
        <v>196</v>
      </c>
      <c r="G40" s="10" t="s">
        <v>197</v>
      </c>
      <c r="H40" s="26">
        <f t="shared" si="0"/>
        <v>0</v>
      </c>
      <c r="I40" s="26"/>
      <c r="J40" s="26">
        <v>0</v>
      </c>
      <c r="K40" s="26"/>
    </row>
    <row r="41" spans="1:11" ht="36" customHeight="1">
      <c r="A41" s="39"/>
      <c r="B41" s="37" t="s">
        <v>198</v>
      </c>
      <c r="C41" s="10" t="s">
        <v>199</v>
      </c>
      <c r="D41" s="43">
        <f t="shared" si="1"/>
        <v>0.75</v>
      </c>
      <c r="E41" s="10"/>
      <c r="F41" s="37" t="s">
        <v>200</v>
      </c>
      <c r="G41" s="10" t="s">
        <v>199</v>
      </c>
      <c r="H41" s="26">
        <f t="shared" si="0"/>
        <v>0.75</v>
      </c>
      <c r="I41" s="26"/>
      <c r="J41" s="26">
        <v>0.75</v>
      </c>
      <c r="K41" s="26"/>
    </row>
    <row r="42" spans="1:11" ht="36" customHeight="1">
      <c r="A42" s="39"/>
      <c r="B42" s="37" t="s">
        <v>172</v>
      </c>
      <c r="C42" s="10" t="s">
        <v>201</v>
      </c>
      <c r="D42" s="43">
        <f t="shared" si="1"/>
        <v>0</v>
      </c>
      <c r="E42" s="10"/>
      <c r="F42" s="37" t="s">
        <v>202</v>
      </c>
      <c r="G42" s="10" t="s">
        <v>201</v>
      </c>
      <c r="H42" s="26">
        <f t="shared" si="0"/>
        <v>0</v>
      </c>
      <c r="I42" s="26"/>
      <c r="J42" s="26">
        <v>0</v>
      </c>
      <c r="K42" s="26"/>
    </row>
    <row r="43" spans="1:11" ht="36" customHeight="1">
      <c r="A43" s="41"/>
      <c r="B43" s="37" t="s">
        <v>170</v>
      </c>
      <c r="C43" s="10" t="s">
        <v>203</v>
      </c>
      <c r="D43" s="26">
        <f t="shared" si="1"/>
        <v>0.25</v>
      </c>
      <c r="E43" s="10"/>
      <c r="F43" s="37" t="s">
        <v>153</v>
      </c>
      <c r="G43" s="10" t="s">
        <v>203</v>
      </c>
      <c r="H43" s="26">
        <f t="shared" si="0"/>
        <v>0.25</v>
      </c>
      <c r="I43" s="26"/>
      <c r="J43" s="26">
        <v>0.25</v>
      </c>
      <c r="K43" s="26"/>
    </row>
    <row r="44" spans="1:11" ht="36" customHeight="1">
      <c r="A44" s="41"/>
      <c r="B44" s="67" t="s">
        <v>5</v>
      </c>
      <c r="C44" s="67"/>
      <c r="D44" s="26">
        <f>D6+D18+D27</f>
        <v>111.22000000000001</v>
      </c>
      <c r="E44" s="10"/>
      <c r="F44" s="10"/>
      <c r="G44" s="10" t="s">
        <v>131</v>
      </c>
      <c r="H44" s="26">
        <f>H6+H18+H27</f>
        <v>111.22</v>
      </c>
      <c r="I44" s="26">
        <f>I6+I18+I27</f>
        <v>103.83</v>
      </c>
      <c r="J44" s="26">
        <f>J6+J18+J27</f>
        <v>7.39</v>
      </c>
      <c r="K44" s="26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</sheetData>
  <sheetProtection/>
  <mergeCells count="36">
    <mergeCell ref="E28:E37"/>
    <mergeCell ref="B44:C44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PageLayoutView="0" workbookViewId="0" topLeftCell="A1">
      <selection activeCell="L7" sqref="L7"/>
    </sheetView>
  </sheetViews>
  <sheetFormatPr defaultColWidth="9.00390625" defaultRowHeight="13.5"/>
  <sheetData>
    <row r="2" spans="1:18" ht="30" customHeight="1">
      <c r="A2" s="85" t="s">
        <v>119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0.25" customHeight="1">
      <c r="A3" s="30"/>
      <c r="B3" s="13"/>
      <c r="C3" s="13"/>
      <c r="D3" s="13"/>
      <c r="E3" s="13"/>
      <c r="F3" s="13"/>
      <c r="G3" s="30"/>
      <c r="H3" s="13"/>
      <c r="I3" s="13"/>
      <c r="J3" s="13"/>
      <c r="K3" s="13"/>
      <c r="L3" s="13"/>
      <c r="M3" s="13"/>
      <c r="N3" s="13"/>
      <c r="O3" s="13"/>
      <c r="P3" s="13"/>
      <c r="Q3" s="66" t="s">
        <v>120</v>
      </c>
      <c r="R3" s="66"/>
    </row>
    <row r="4" spans="1:18" ht="48.75" customHeight="1">
      <c r="A4" s="86" t="s">
        <v>121</v>
      </c>
      <c r="B4" s="86"/>
      <c r="C4" s="86"/>
      <c r="D4" s="86"/>
      <c r="E4" s="86"/>
      <c r="F4" s="86"/>
      <c r="G4" s="86" t="s">
        <v>122</v>
      </c>
      <c r="H4" s="86"/>
      <c r="I4" s="86"/>
      <c r="J4" s="86"/>
      <c r="K4" s="86"/>
      <c r="L4" s="86"/>
      <c r="M4" s="86" t="s">
        <v>123</v>
      </c>
      <c r="N4" s="86"/>
      <c r="O4" s="86"/>
      <c r="P4" s="86"/>
      <c r="Q4" s="86"/>
      <c r="R4" s="86"/>
    </row>
    <row r="5" spans="1:18" ht="48.75" customHeight="1">
      <c r="A5" s="87" t="s">
        <v>5</v>
      </c>
      <c r="B5" s="67" t="s">
        <v>40</v>
      </c>
      <c r="C5" s="87" t="s">
        <v>41</v>
      </c>
      <c r="D5" s="87"/>
      <c r="E5" s="87"/>
      <c r="F5" s="67" t="s">
        <v>42</v>
      </c>
      <c r="G5" s="87" t="s">
        <v>5</v>
      </c>
      <c r="H5" s="67" t="s">
        <v>124</v>
      </c>
      <c r="I5" s="87" t="s">
        <v>41</v>
      </c>
      <c r="J5" s="87"/>
      <c r="K5" s="87"/>
      <c r="L5" s="67" t="s">
        <v>42</v>
      </c>
      <c r="M5" s="87" t="s">
        <v>5</v>
      </c>
      <c r="N5" s="67" t="s">
        <v>40</v>
      </c>
      <c r="O5" s="87" t="s">
        <v>41</v>
      </c>
      <c r="P5" s="87"/>
      <c r="Q5" s="87"/>
      <c r="R5" s="67" t="s">
        <v>42</v>
      </c>
    </row>
    <row r="6" spans="1:18" ht="52.5" customHeight="1">
      <c r="A6" s="87"/>
      <c r="B6" s="67"/>
      <c r="C6" s="10" t="s">
        <v>25</v>
      </c>
      <c r="D6" s="10" t="s">
        <v>43</v>
      </c>
      <c r="E6" s="10" t="s">
        <v>44</v>
      </c>
      <c r="F6" s="67"/>
      <c r="G6" s="87"/>
      <c r="H6" s="67"/>
      <c r="I6" s="10" t="s">
        <v>25</v>
      </c>
      <c r="J6" s="10" t="s">
        <v>43</v>
      </c>
      <c r="K6" s="10" t="s">
        <v>44</v>
      </c>
      <c r="L6" s="67"/>
      <c r="M6" s="87"/>
      <c r="N6" s="67"/>
      <c r="O6" s="10" t="s">
        <v>25</v>
      </c>
      <c r="P6" s="10" t="s">
        <v>43</v>
      </c>
      <c r="Q6" s="10" t="s">
        <v>44</v>
      </c>
      <c r="R6" s="67"/>
    </row>
    <row r="7" spans="1:18" ht="43.5" customHeight="1">
      <c r="A7" s="32">
        <v>0</v>
      </c>
      <c r="B7" s="32"/>
      <c r="C7" s="32">
        <v>0</v>
      </c>
      <c r="D7" s="32"/>
      <c r="E7" s="32">
        <v>0</v>
      </c>
      <c r="F7" s="32">
        <v>0</v>
      </c>
      <c r="G7" s="32">
        <v>0</v>
      </c>
      <c r="H7" s="32"/>
      <c r="I7" s="32">
        <v>0</v>
      </c>
      <c r="J7" s="32"/>
      <c r="K7" s="32">
        <v>0</v>
      </c>
      <c r="L7" s="32">
        <v>0</v>
      </c>
      <c r="M7" s="31">
        <f>O7+R7</f>
        <v>0.75</v>
      </c>
      <c r="N7" s="31">
        <v>0</v>
      </c>
      <c r="O7" s="31">
        <f>Q7+P7</f>
        <v>0</v>
      </c>
      <c r="P7" s="31">
        <v>0</v>
      </c>
      <c r="Q7" s="31">
        <v>0</v>
      </c>
      <c r="R7" s="31">
        <v>0.75</v>
      </c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2" ht="18.75">
      <c r="A12" s="33" t="s">
        <v>125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8.75">
      <c r="A13" s="88" t="s">
        <v>126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</sheetData>
  <sheetProtection/>
  <mergeCells count="19">
    <mergeCell ref="A13:F13"/>
    <mergeCell ref="G13:L13"/>
    <mergeCell ref="M5:M6"/>
    <mergeCell ref="N5:N6"/>
    <mergeCell ref="A5:A6"/>
    <mergeCell ref="B5:B6"/>
    <mergeCell ref="C5:E5"/>
    <mergeCell ref="F5:F6"/>
    <mergeCell ref="O5:Q5"/>
    <mergeCell ref="R5:R6"/>
    <mergeCell ref="G5:G6"/>
    <mergeCell ref="H5:H6"/>
    <mergeCell ref="I5:K5"/>
    <mergeCell ref="L5:L6"/>
    <mergeCell ref="A2:R2"/>
    <mergeCell ref="Q3:R3"/>
    <mergeCell ref="A4:F4"/>
    <mergeCell ref="G4:L4"/>
    <mergeCell ref="M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5" sqref="D5:F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90" t="s">
        <v>83</v>
      </c>
      <c r="F2" s="90"/>
    </row>
    <row r="3" spans="1:6" ht="27" customHeight="1">
      <c r="A3" s="89" t="s">
        <v>23</v>
      </c>
      <c r="B3" s="89" t="s">
        <v>46</v>
      </c>
      <c r="C3" s="89" t="s">
        <v>47</v>
      </c>
      <c r="D3" s="89" t="s">
        <v>48</v>
      </c>
      <c r="E3" s="89"/>
      <c r="F3" s="89"/>
    </row>
    <row r="4" spans="1:6" ht="27" customHeight="1">
      <c r="A4" s="89"/>
      <c r="B4" s="89"/>
      <c r="C4" s="89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9" t="s">
        <v>5</v>
      </c>
      <c r="B20" s="89"/>
      <c r="C20" s="5"/>
      <c r="D20" s="5"/>
      <c r="E20" s="5"/>
      <c r="F20" s="5"/>
    </row>
    <row r="21" ht="22.5">
      <c r="A21" s="1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D18" sqref="D18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7" t="s">
        <v>1</v>
      </c>
      <c r="B3" s="67"/>
      <c r="C3" s="67" t="s">
        <v>2</v>
      </c>
      <c r="D3" s="67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118.22</v>
      </c>
      <c r="C5" s="11" t="s">
        <v>52</v>
      </c>
      <c r="D5" s="10">
        <f>'表二一般公共预算支出表'!C5</f>
        <v>93.35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94</v>
      </c>
      <c r="D11" s="10">
        <f>'表一财政拨款支出表'!E12</f>
        <v>11.69</v>
      </c>
    </row>
    <row r="12" spans="1:4" ht="27.75" customHeight="1">
      <c r="A12" s="10"/>
      <c r="B12" s="10"/>
      <c r="C12" s="11" t="s">
        <v>97</v>
      </c>
      <c r="D12" s="10">
        <f>'表一财政拨款支出表'!E13</f>
        <v>6.68</v>
      </c>
    </row>
    <row r="13" spans="1:4" ht="27.75" customHeight="1">
      <c r="A13" s="10"/>
      <c r="B13" s="10"/>
      <c r="C13" s="12" t="s">
        <v>98</v>
      </c>
      <c r="D13" s="10">
        <f>'表一财政拨款支出表'!E14</f>
        <v>6.5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118.22</v>
      </c>
      <c r="C15" s="10" t="s">
        <v>63</v>
      </c>
      <c r="D15" s="10">
        <f>SUM(D5:D14)</f>
        <v>118.22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118.22</v>
      </c>
      <c r="C20" s="10" t="s">
        <v>20</v>
      </c>
      <c r="D20" s="10">
        <f>+D15+D17</f>
        <v>118.22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5" sqref="C5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90" t="s">
        <v>81</v>
      </c>
      <c r="L2" s="90"/>
    </row>
    <row r="3" spans="1:12" ht="41.25" customHeight="1">
      <c r="A3" s="91" t="s">
        <v>68</v>
      </c>
      <c r="B3" s="91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5">
        <v>201</v>
      </c>
      <c r="B5" s="45" t="s">
        <v>28</v>
      </c>
      <c r="C5" s="26">
        <f>D5+E5</f>
        <v>93.35</v>
      </c>
      <c r="D5" s="29"/>
      <c r="E5" s="26">
        <f>E6</f>
        <v>93.35</v>
      </c>
      <c r="F5" s="5"/>
      <c r="G5" s="5"/>
      <c r="H5" s="5"/>
      <c r="I5" s="5"/>
      <c r="J5" s="5"/>
      <c r="K5" s="5"/>
      <c r="L5" s="5"/>
    </row>
    <row r="6" spans="1:12" ht="27.75" customHeight="1">
      <c r="A6" s="45">
        <v>20128</v>
      </c>
      <c r="B6" s="45" t="s">
        <v>113</v>
      </c>
      <c r="C6" s="26">
        <f>D6+E6</f>
        <v>93.35</v>
      </c>
      <c r="D6" s="29"/>
      <c r="E6" s="26">
        <f>E7+E8</f>
        <v>93.35</v>
      </c>
      <c r="F6" s="5"/>
      <c r="G6" s="5"/>
      <c r="H6" s="5"/>
      <c r="I6" s="5"/>
      <c r="J6" s="5"/>
      <c r="K6" s="5"/>
      <c r="L6" s="5"/>
    </row>
    <row r="7" spans="1:12" ht="27.75" customHeight="1">
      <c r="A7" s="45">
        <v>2012801</v>
      </c>
      <c r="B7" s="44" t="s">
        <v>112</v>
      </c>
      <c r="C7" s="26">
        <f>D7+E7</f>
        <v>86.35</v>
      </c>
      <c r="D7" s="29"/>
      <c r="E7" s="26">
        <v>86.35</v>
      </c>
      <c r="F7" s="5"/>
      <c r="G7" s="5"/>
      <c r="H7" s="5"/>
      <c r="I7" s="5"/>
      <c r="J7" s="5"/>
      <c r="K7" s="5"/>
      <c r="L7" s="5"/>
    </row>
    <row r="8" spans="1:12" ht="27.75" customHeight="1">
      <c r="A8" s="45">
        <v>2012899</v>
      </c>
      <c r="B8" s="44" t="s">
        <v>114</v>
      </c>
      <c r="C8" s="26">
        <v>7</v>
      </c>
      <c r="D8" s="29"/>
      <c r="E8" s="26">
        <v>7</v>
      </c>
      <c r="F8" s="5"/>
      <c r="G8" s="5"/>
      <c r="H8" s="5"/>
      <c r="I8" s="5"/>
      <c r="J8" s="5"/>
      <c r="K8" s="5"/>
      <c r="L8" s="5"/>
    </row>
    <row r="9" spans="1:12" ht="27.75" customHeight="1">
      <c r="A9" s="45">
        <v>208</v>
      </c>
      <c r="B9" s="45" t="s">
        <v>101</v>
      </c>
      <c r="C9" s="26">
        <f>C10+C12</f>
        <v>11.69</v>
      </c>
      <c r="D9" s="29"/>
      <c r="E9" s="26">
        <f>E10+E12</f>
        <v>11.69</v>
      </c>
      <c r="F9" s="5"/>
      <c r="G9" s="5"/>
      <c r="H9" s="5"/>
      <c r="I9" s="5"/>
      <c r="J9" s="5"/>
      <c r="K9" s="5"/>
      <c r="L9" s="5"/>
    </row>
    <row r="10" spans="1:12" ht="27.75" customHeight="1">
      <c r="A10" s="46">
        <v>20826</v>
      </c>
      <c r="B10" s="45" t="s">
        <v>115</v>
      </c>
      <c r="C10" s="26">
        <f>D10+E10</f>
        <v>11.16</v>
      </c>
      <c r="D10" s="29"/>
      <c r="E10" s="26">
        <v>11.16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46">
        <v>2082699</v>
      </c>
      <c r="B11" s="45" t="s">
        <v>116</v>
      </c>
      <c r="C11" s="26">
        <f>D11+E11</f>
        <v>11.16</v>
      </c>
      <c r="D11" s="29"/>
      <c r="E11" s="26">
        <v>11.16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45">
        <v>20827</v>
      </c>
      <c r="B12" s="45" t="s">
        <v>102</v>
      </c>
      <c r="C12" s="26">
        <f>C13+C14+C15</f>
        <v>0.53</v>
      </c>
      <c r="D12" s="29"/>
      <c r="E12" s="26">
        <v>0.53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45">
        <v>2082701</v>
      </c>
      <c r="B13" s="45" t="s">
        <v>103</v>
      </c>
      <c r="C13" s="26">
        <f>D13+E13</f>
        <v>0</v>
      </c>
      <c r="D13" s="29"/>
      <c r="E13" s="26"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45">
        <v>2082702</v>
      </c>
      <c r="B14" s="45" t="s">
        <v>104</v>
      </c>
      <c r="C14" s="26">
        <f>D14+E14</f>
        <v>0.14</v>
      </c>
      <c r="D14" s="29"/>
      <c r="E14" s="26">
        <v>0.14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45">
        <v>2082703</v>
      </c>
      <c r="B15" s="45" t="s">
        <v>105</v>
      </c>
      <c r="C15" s="26">
        <f>D15+E15</f>
        <v>0.39</v>
      </c>
      <c r="D15" s="29"/>
      <c r="E15" s="26">
        <v>0.39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45">
        <v>210</v>
      </c>
      <c r="B16" s="45" t="s">
        <v>106</v>
      </c>
      <c r="C16" s="26">
        <f>D16+E16</f>
        <v>6.68</v>
      </c>
      <c r="D16" s="29"/>
      <c r="E16" s="26">
        <f>E17+E19</f>
        <v>6.68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45">
        <v>21011</v>
      </c>
      <c r="B17" s="47" t="s">
        <v>117</v>
      </c>
      <c r="C17" s="26">
        <f>C18</f>
        <v>2.22</v>
      </c>
      <c r="D17" s="29"/>
      <c r="E17" s="26">
        <v>2.22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45">
        <v>2101103</v>
      </c>
      <c r="B18" s="48" t="s">
        <v>118</v>
      </c>
      <c r="C18" s="26">
        <f>D18+E18</f>
        <v>2.22</v>
      </c>
      <c r="D18" s="29"/>
      <c r="E18" s="26">
        <v>2.22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45">
        <v>21012</v>
      </c>
      <c r="B19" s="45" t="s">
        <v>107</v>
      </c>
      <c r="C19" s="26">
        <f>C20</f>
        <v>4.46</v>
      </c>
      <c r="D19" s="29"/>
      <c r="E19" s="26">
        <v>4.46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45">
        <v>2101201</v>
      </c>
      <c r="B20" s="45" t="s">
        <v>108</v>
      </c>
      <c r="C20" s="26">
        <v>4.46</v>
      </c>
      <c r="D20" s="29"/>
      <c r="E20" s="26">
        <v>4.46</v>
      </c>
      <c r="F20" s="5"/>
      <c r="G20" s="5"/>
      <c r="H20" s="5"/>
      <c r="I20" s="5"/>
      <c r="J20" s="5"/>
      <c r="K20" s="5"/>
      <c r="L20" s="5"/>
    </row>
    <row r="21" spans="1:12" ht="30" customHeight="1">
      <c r="A21" s="45">
        <v>221</v>
      </c>
      <c r="B21" s="45" t="s">
        <v>109</v>
      </c>
      <c r="C21" s="26">
        <f>D21+E21</f>
        <v>6.5</v>
      </c>
      <c r="D21" s="29"/>
      <c r="E21" s="26">
        <v>6.5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45">
        <v>22102</v>
      </c>
      <c r="B22" s="45" t="s">
        <v>110</v>
      </c>
      <c r="C22" s="26">
        <f>D22+E22</f>
        <v>6.5</v>
      </c>
      <c r="D22" s="29"/>
      <c r="E22" s="26">
        <v>6.5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45">
        <v>2210201</v>
      </c>
      <c r="B23" s="45" t="s">
        <v>89</v>
      </c>
      <c r="C23" s="29">
        <v>6.5</v>
      </c>
      <c r="D23" s="29"/>
      <c r="E23" s="29">
        <v>6.5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89" t="s">
        <v>75</v>
      </c>
      <c r="B24" s="89"/>
      <c r="C24" s="29">
        <f>D24+E24</f>
        <v>118.22</v>
      </c>
      <c r="D24" s="29">
        <f>D5+D9+D16+D19</f>
        <v>0</v>
      </c>
      <c r="E24" s="29">
        <f>E5+E9+E16+E21</f>
        <v>118.22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C24" sqref="C2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92" t="s">
        <v>76</v>
      </c>
      <c r="C1" s="92"/>
      <c r="D1" s="93"/>
      <c r="E1" s="92"/>
      <c r="F1" s="92"/>
      <c r="G1" s="92"/>
      <c r="H1" s="92"/>
    </row>
    <row r="2" spans="1:8" ht="20.25" customHeight="1">
      <c r="A2" s="19"/>
      <c r="B2" s="15"/>
      <c r="C2" s="15"/>
      <c r="D2" s="15"/>
      <c r="E2" s="15"/>
      <c r="F2" s="15"/>
      <c r="G2" s="90" t="s">
        <v>83</v>
      </c>
      <c r="H2" s="90"/>
    </row>
    <row r="3" spans="1:8" ht="30.75" customHeight="1">
      <c r="A3" s="91" t="s">
        <v>68</v>
      </c>
      <c r="B3" s="91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6">
        <f>D5+E5</f>
        <v>93.35</v>
      </c>
      <c r="D5" s="26">
        <f>D6</f>
        <v>86.35</v>
      </c>
      <c r="E5" s="26">
        <f>E6</f>
        <v>7</v>
      </c>
      <c r="F5" s="5"/>
      <c r="G5" s="5"/>
      <c r="H5" s="5"/>
    </row>
    <row r="6" spans="1:8" ht="23.25" customHeight="1">
      <c r="A6" s="10">
        <v>20128</v>
      </c>
      <c r="B6" s="10" t="s">
        <v>113</v>
      </c>
      <c r="C6" s="26">
        <f aca="true" t="shared" si="0" ref="C6:C23">D6+E6</f>
        <v>93.35</v>
      </c>
      <c r="D6" s="26">
        <f>D7</f>
        <v>86.35</v>
      </c>
      <c r="E6" s="26">
        <f>E7+E8</f>
        <v>7</v>
      </c>
      <c r="F6" s="9"/>
      <c r="G6" s="9"/>
      <c r="H6" s="5"/>
    </row>
    <row r="7" spans="1:8" ht="23.25" customHeight="1">
      <c r="A7" s="10">
        <v>2012801</v>
      </c>
      <c r="B7" s="44" t="s">
        <v>112</v>
      </c>
      <c r="C7" s="26">
        <f t="shared" si="0"/>
        <v>86.35</v>
      </c>
      <c r="D7" s="26">
        <v>86.35</v>
      </c>
      <c r="E7" s="26">
        <v>0</v>
      </c>
      <c r="F7" s="9"/>
      <c r="G7" s="9"/>
      <c r="H7" s="5"/>
    </row>
    <row r="8" spans="1:8" ht="23.25" customHeight="1">
      <c r="A8" s="10">
        <v>2012899</v>
      </c>
      <c r="B8" s="44" t="s">
        <v>114</v>
      </c>
      <c r="C8" s="26">
        <f t="shared" si="0"/>
        <v>7</v>
      </c>
      <c r="D8" s="26">
        <v>0</v>
      </c>
      <c r="E8" s="26">
        <v>7</v>
      </c>
      <c r="F8" s="9"/>
      <c r="G8" s="9"/>
      <c r="H8" s="5"/>
    </row>
    <row r="9" spans="1:8" ht="23.25" customHeight="1">
      <c r="A9" s="10">
        <v>208</v>
      </c>
      <c r="B9" s="10" t="s">
        <v>101</v>
      </c>
      <c r="C9" s="26">
        <f t="shared" si="0"/>
        <v>11.69</v>
      </c>
      <c r="D9" s="26">
        <f>D10+D12</f>
        <v>11.69</v>
      </c>
      <c r="E9" s="26">
        <f>E10+E12</f>
        <v>0</v>
      </c>
      <c r="F9" s="9"/>
      <c r="G9" s="9"/>
      <c r="H9" s="5"/>
    </row>
    <row r="10" spans="1:8" ht="23.25" customHeight="1">
      <c r="A10" s="23">
        <v>20826</v>
      </c>
      <c r="B10" s="10" t="s">
        <v>115</v>
      </c>
      <c r="C10" s="26">
        <f t="shared" si="0"/>
        <v>11.16</v>
      </c>
      <c r="D10" s="26">
        <f>D11</f>
        <v>11.16</v>
      </c>
      <c r="E10" s="26">
        <v>0</v>
      </c>
      <c r="F10" s="9"/>
      <c r="G10" s="9"/>
      <c r="H10" s="5"/>
    </row>
    <row r="11" spans="1:8" ht="23.25" customHeight="1">
      <c r="A11" s="23">
        <v>2082699</v>
      </c>
      <c r="B11" s="10" t="s">
        <v>116</v>
      </c>
      <c r="C11" s="26">
        <f t="shared" si="0"/>
        <v>11.16</v>
      </c>
      <c r="D11" s="26">
        <v>11.16</v>
      </c>
      <c r="E11" s="26">
        <v>0</v>
      </c>
      <c r="F11" s="9"/>
      <c r="G11" s="9"/>
      <c r="H11" s="5"/>
    </row>
    <row r="12" spans="1:8" ht="23.25" customHeight="1">
      <c r="A12" s="10">
        <v>20827</v>
      </c>
      <c r="B12" s="10" t="s">
        <v>102</v>
      </c>
      <c r="C12" s="26">
        <f t="shared" si="0"/>
        <v>0.53</v>
      </c>
      <c r="D12" s="26">
        <f>D13+D14+D15</f>
        <v>0.53</v>
      </c>
      <c r="E12" s="26">
        <f>E13+E14+E15</f>
        <v>0</v>
      </c>
      <c r="F12" s="9"/>
      <c r="G12" s="9"/>
      <c r="H12" s="5"/>
    </row>
    <row r="13" spans="1:8" ht="23.25" customHeight="1">
      <c r="A13" s="10">
        <v>2082701</v>
      </c>
      <c r="B13" s="10" t="s">
        <v>103</v>
      </c>
      <c r="C13" s="26">
        <f t="shared" si="0"/>
        <v>0</v>
      </c>
      <c r="D13" s="26">
        <v>0</v>
      </c>
      <c r="E13" s="26">
        <v>0</v>
      </c>
      <c r="F13" s="9"/>
      <c r="G13" s="9"/>
      <c r="H13" s="5"/>
    </row>
    <row r="14" spans="1:8" ht="23.25" customHeight="1">
      <c r="A14" s="10">
        <v>2082702</v>
      </c>
      <c r="B14" s="10" t="s">
        <v>104</v>
      </c>
      <c r="C14" s="26">
        <f t="shared" si="0"/>
        <v>0.14</v>
      </c>
      <c r="D14" s="26">
        <v>0.14</v>
      </c>
      <c r="E14" s="26">
        <v>0</v>
      </c>
      <c r="F14" s="9"/>
      <c r="G14" s="9"/>
      <c r="H14" s="5"/>
    </row>
    <row r="15" spans="1:8" ht="23.25" customHeight="1">
      <c r="A15" s="10">
        <v>2082703</v>
      </c>
      <c r="B15" s="10" t="s">
        <v>105</v>
      </c>
      <c r="C15" s="26">
        <f t="shared" si="0"/>
        <v>0.39</v>
      </c>
      <c r="D15" s="26">
        <v>0.39</v>
      </c>
      <c r="E15" s="26">
        <v>0</v>
      </c>
      <c r="F15" s="9"/>
      <c r="G15" s="9"/>
      <c r="H15" s="5"/>
    </row>
    <row r="16" spans="1:8" ht="23.25" customHeight="1">
      <c r="A16" s="10">
        <v>210</v>
      </c>
      <c r="B16" s="10" t="s">
        <v>106</v>
      </c>
      <c r="C16" s="26">
        <f t="shared" si="0"/>
        <v>6.68</v>
      </c>
      <c r="D16" s="26">
        <f>D17+D19</f>
        <v>6.68</v>
      </c>
      <c r="E16" s="26">
        <f>E17</f>
        <v>0</v>
      </c>
      <c r="F16" s="9"/>
      <c r="G16" s="9"/>
      <c r="H16" s="5"/>
    </row>
    <row r="17" spans="1:8" ht="23.25" customHeight="1">
      <c r="A17" s="10">
        <v>21011</v>
      </c>
      <c r="B17" s="24" t="s">
        <v>117</v>
      </c>
      <c r="C17" s="26">
        <f t="shared" si="0"/>
        <v>2.22</v>
      </c>
      <c r="D17" s="26">
        <f>D18</f>
        <v>2.22</v>
      </c>
      <c r="E17" s="26">
        <f>E18</f>
        <v>0</v>
      </c>
      <c r="F17" s="9"/>
      <c r="G17" s="9"/>
      <c r="H17" s="5"/>
    </row>
    <row r="18" spans="1:8" ht="23.25" customHeight="1">
      <c r="A18" s="10">
        <v>2101103</v>
      </c>
      <c r="B18" s="25" t="s">
        <v>118</v>
      </c>
      <c r="C18" s="26">
        <f t="shared" si="0"/>
        <v>2.22</v>
      </c>
      <c r="D18" s="26">
        <v>2.22</v>
      </c>
      <c r="E18" s="26">
        <v>0</v>
      </c>
      <c r="F18" s="9"/>
      <c r="G18" s="9"/>
      <c r="H18" s="5"/>
    </row>
    <row r="19" spans="1:8" ht="23.25" customHeight="1">
      <c r="A19" s="10">
        <v>21012</v>
      </c>
      <c r="B19" s="10" t="s">
        <v>107</v>
      </c>
      <c r="C19" s="26">
        <f t="shared" si="0"/>
        <v>4.46</v>
      </c>
      <c r="D19" s="26">
        <f>D20</f>
        <v>4.46</v>
      </c>
      <c r="E19" s="26">
        <f>E20</f>
        <v>0</v>
      </c>
      <c r="F19" s="9"/>
      <c r="G19" s="9"/>
      <c r="H19" s="5"/>
    </row>
    <row r="20" spans="1:8" ht="23.25" customHeight="1">
      <c r="A20" s="10">
        <v>2101201</v>
      </c>
      <c r="B20" s="10" t="s">
        <v>108</v>
      </c>
      <c r="C20" s="26">
        <f t="shared" si="0"/>
        <v>4.46</v>
      </c>
      <c r="D20" s="26">
        <v>4.46</v>
      </c>
      <c r="E20" s="26">
        <f>E21+E22</f>
        <v>0</v>
      </c>
      <c r="F20" s="9"/>
      <c r="G20" s="9"/>
      <c r="H20" s="5"/>
    </row>
    <row r="21" spans="1:8" ht="23.25" customHeight="1">
      <c r="A21" s="10">
        <v>221</v>
      </c>
      <c r="B21" s="10" t="s">
        <v>109</v>
      </c>
      <c r="C21" s="26">
        <f t="shared" si="0"/>
        <v>6.5</v>
      </c>
      <c r="D21" s="26">
        <v>6.5</v>
      </c>
      <c r="E21" s="26">
        <v>0</v>
      </c>
      <c r="F21" s="9"/>
      <c r="G21" s="9"/>
      <c r="H21" s="5"/>
    </row>
    <row r="22" spans="1:8" ht="23.25" customHeight="1">
      <c r="A22" s="10">
        <v>22102</v>
      </c>
      <c r="B22" s="10" t="s">
        <v>110</v>
      </c>
      <c r="C22" s="26">
        <f t="shared" si="0"/>
        <v>6.5</v>
      </c>
      <c r="D22" s="26">
        <v>6.5</v>
      </c>
      <c r="E22" s="26">
        <v>0</v>
      </c>
      <c r="F22" s="5"/>
      <c r="G22" s="5"/>
      <c r="H22" s="5"/>
    </row>
    <row r="23" spans="1:8" ht="23.25" customHeight="1">
      <c r="A23" s="10">
        <v>2210201</v>
      </c>
      <c r="B23" s="10" t="s">
        <v>89</v>
      </c>
      <c r="C23" s="26">
        <f t="shared" si="0"/>
        <v>6.5</v>
      </c>
      <c r="D23" s="26">
        <v>6.5</v>
      </c>
      <c r="E23" s="26">
        <v>0</v>
      </c>
      <c r="F23" s="5"/>
      <c r="G23" s="5"/>
      <c r="H23" s="5"/>
    </row>
    <row r="24" spans="1:8" ht="23.25" customHeight="1">
      <c r="A24" s="89" t="s">
        <v>75</v>
      </c>
      <c r="B24" s="89"/>
      <c r="C24" s="29">
        <f>D24+E24</f>
        <v>118.22</v>
      </c>
      <c r="D24" s="29">
        <f>D5+D9+D16+D21</f>
        <v>111.22</v>
      </c>
      <c r="E24" s="29">
        <f>E5+E9+E16+E19</f>
        <v>7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2018-04-18T11:57:20Z</dcterms:modified>
  <cp:category/>
  <cp:version/>
  <cp:contentType/>
  <cp:contentStatus/>
</cp:coreProperties>
</file>