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2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<sst xmlns="http://schemas.openxmlformats.org/spreadsheetml/2006/main" count="337" uniqueCount="209">
  <si>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</si>
  <si>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</si>
  <si>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</si>
  <si>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</si>
  <si>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</si>
  <si>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</si>
  <si>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</si>
  <si>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</si>
  <si>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</si>
  <si>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</si>
  <si>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</si>
  <si>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</si>
  <si>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</si>
  <si>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</si>
  <si>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</si>
  <si>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</si>
  <si>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</si>
  <si>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</si>
  <si>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</si>
  <si>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</si>
  <si>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</si>
  <si>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</si>
  <si>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</si>
  <si>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</si>
  <si>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</si>
  <si>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</si>
  <si>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</si>
  <si>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</si>
  <si>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</si>
  <si>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</si>
  <si>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</si>
  <si>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</si>
  <si>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</si>
  <si>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</si>
  <si>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</si>
  <si>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</si>
  <si>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</si>
  <si>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</si>
  <si>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</si>
  <si>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</si>
  <si>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</si>
  <si>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</si>
  <si>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</si>
  <si>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</si>
  <si>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</si>
  <si>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</si>
  <si>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</si>
  <si>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</si>
  <si>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</si>
  <si>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</si>
  <si>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</si>
  <si>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</si>
  <si>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</si>
  <si>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</si>
  <si>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</si>
  <si>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</si>
  <si>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</si>
  <si>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</si>
  <si>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</si>
  <si>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</si>
  <si>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</si>
  <si>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</si>
  <si>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</si>
  <si>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</si>
  <si>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</si>
  <si>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</si>
  <si>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</si>
  <si>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</si>
  <si>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</si>
  <si>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</si>
  <si>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</si>
  <si>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</si>
  <si>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</si>
  <si>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</si>
  <si>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</si>
  <si>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</si>
  <si>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</si>
  <si>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</si>
  <si>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</si>
  <si>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</si>
  <si>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</si>
  <si>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</si>
  <si>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</si>
  <si>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</si>
  <si>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</si>
  <si>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</si>
  <si>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</si>
  <si>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</si>
  <si>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</si>
  <si>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</si>
  <si>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</si>
  <si>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</si>
  <si>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</si>
  <si>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</si>
  <si>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</si>
  <si>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</si>
  <si>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</si>
  <si>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</si>
  <si>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</si>
  <si>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</si>
  <si>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</si>
  <si>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</si>
  <si>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</si>
  <si>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</si>
  <si>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</si>
  <si>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</si>
  <si>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</si>
  <si>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</si>
  <si>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</si>
  <si>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</si>
  <si>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</si>
  <si>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住房公积金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</si>
  <si>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</si>
  <si>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</si>
  <si>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</si>
  <si>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</si>
  <si>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</si>
  <si>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</si>
  <si>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</si>
  <si>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</si>
  <si>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</si>
  <si>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</si>
  <si>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</si>
  <si>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</si>
  <si>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</si>
  <si>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t>社会保障和就业支出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</si>
  <si>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</si>
  <si>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</si>
  <si>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</si>
  <si>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</si>
  <si>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</si>
  <si>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财政对基本医疗保险基金的补助</t>
  </si>
  <si>
    <t>财政对城镇职工基本医疗保险基金的补助</t>
  </si>
  <si>
    <t>住房保障支出</t>
  </si>
  <si>
    <t>住房改革支出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</si>
  <si>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</si>
  <si>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 xml:space="preserve">商贸事务                 </t>
  </si>
  <si>
    <t>行政运行</t>
  </si>
  <si>
    <t>招商引资</t>
  </si>
  <si>
    <t>其他商贸事物支出</t>
  </si>
  <si>
    <t>财政对基本养老保险基金的补助</t>
  </si>
  <si>
    <t>财政对其他基本养老保险基金的补助</t>
  </si>
  <si>
    <t>行政事业单位医疗</t>
  </si>
  <si>
    <t xml:space="preserve">    公务员医疗补助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</si>
  <si>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</si>
  <si>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</si>
  <si>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</si>
  <si>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</si>
  <si>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</si>
  <si>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</si>
  <si>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</si>
  <si>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</si>
  <si>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</si>
  <si>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</si>
  <si>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</si>
  <si>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</si>
  <si>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</si>
  <si>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</si>
  <si>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</si>
  <si>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</si>
  <si>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</si>
  <si>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</si>
  <si>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</si>
  <si>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</si>
  <si>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</si>
  <si>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</si>
  <si>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</si>
  <si>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</si>
  <si>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</si>
  <si>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</si>
  <si>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</si>
  <si>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</si>
  <si>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</si>
  <si>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</si>
  <si>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</si>
  <si>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</si>
  <si>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</si>
  <si>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</si>
  <si>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</si>
  <si>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</si>
  <si>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</si>
  <si>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</si>
  <si>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</si>
  <si>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</si>
  <si>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</si>
  <si>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</si>
  <si>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</si>
  <si>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</si>
  <si>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</si>
  <si>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</si>
  <si>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</si>
  <si>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</si>
  <si>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</si>
  <si>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</si>
  <si>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</si>
  <si>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</si>
  <si>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</si>
  <si>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</si>
  <si>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</si>
  <si>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</si>
  <si>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</si>
  <si>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</si>
  <si>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</si>
  <si>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</si>
  <si>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</si>
  <si>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行政运行</t>
  </si>
  <si>
    <t>招商引资</t>
  </si>
  <si>
    <t>其他商贸事物支出</t>
  </si>
  <si>
    <t>波密县商务局2018年没有安排政府性基金预算支出，故此表无数据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</si>
</sst>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0000"/>
    <numFmt numFmtId="179" formatCode="* #,##0.0;* \-#,##0.0;* &quot;&quot;??;@"/>
    <numFmt numFmtId="180" formatCode="#,##0.0"/>
    <numFmt numFmtId="181" formatCode="0_ 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.00;\(\$#,##0.00\)"/>
    <numFmt numFmtId="189" formatCode="\$#,##0;\(\$#,##0\)"/>
    <numFmt numFmtId="190" formatCode="#,##0;\(#,##0\)"/>
    <numFmt numFmtId="191" formatCode="yy\.mm\.dd"/>
    <numFmt numFmtId="192" formatCode="#,##0.0_);\(#,##0.0\)"/>
    <numFmt numFmtId="193" formatCode="&quot;$&quot;\ #,##0_-;[Red]&quot;$&quot;\ #,##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&quot;$&quot;\ * #,##0.00_-;_-&quot;$&quot;\ * #,##0.00\-;_-&quot;$&quot;\ * &quot;-&quot;??_-;_-@_-"/>
    <numFmt numFmtId="197" formatCode="0.00;[Red]0.00"/>
    <numFmt numFmtId="198" formatCode="0.00_ "/>
  </numFmts>
  <fonts count="54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2"/>
      <color indexed="8"/>
      <name val="方正小标宋简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2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0" borderId="0">
      <alignment/>
      <protection locked="0"/>
    </xf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 horizontal="center" wrapText="1"/>
      <protection locked="0"/>
    </xf>
    <xf numFmtId="182" fontId="12" fillId="0" borderId="0" applyFont="0" applyFill="0" applyBorder="0" applyAlignment="0" applyProtection="0"/>
    <xf numFmtId="190" fontId="19" fillId="0" borderId="0">
      <alignment/>
      <protection/>
    </xf>
    <xf numFmtId="183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88" fontId="19" fillId="0" borderId="0">
      <alignment/>
      <protection/>
    </xf>
    <xf numFmtId="15" fontId="20" fillId="0" borderId="0">
      <alignment/>
      <protection/>
    </xf>
    <xf numFmtId="189" fontId="19" fillId="0" borderId="0">
      <alignment/>
      <protection/>
    </xf>
    <xf numFmtId="38" fontId="21" fillId="28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9" borderId="3" applyNumberFormat="0" applyBorder="0" applyAlignment="0" applyProtection="0"/>
    <xf numFmtId="192" fontId="23" fillId="30" borderId="0">
      <alignment/>
      <protection/>
    </xf>
    <xf numFmtId="192" fontId="24" fillId="31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93" fontId="12" fillId="0" borderId="0">
      <alignment/>
      <protection/>
    </xf>
    <xf numFmtId="0" fontId="13" fillId="0" borderId="0">
      <alignment/>
      <protection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2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26" fillId="33" borderId="5">
      <alignment/>
      <protection locked="0"/>
    </xf>
    <xf numFmtId="0" fontId="27" fillId="0" borderId="0">
      <alignment/>
      <protection/>
    </xf>
    <xf numFmtId="0" fontId="26" fillId="33" borderId="5">
      <alignment/>
      <protection locked="0"/>
    </xf>
    <xf numFmtId="0" fontId="26" fillId="33" borderId="5">
      <alignment/>
      <protection locked="0"/>
    </xf>
    <xf numFmtId="9" fontId="0" fillId="0" borderId="0" applyFont="0" applyFill="0" applyBorder="0" applyAlignment="0" applyProtection="0"/>
    <xf numFmtId="187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6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12" applyNumberFormat="0" applyAlignment="0" applyProtection="0"/>
    <xf numFmtId="0" fontId="42" fillId="28" borderId="12" applyNumberFormat="0" applyAlignment="0" applyProtection="0"/>
    <xf numFmtId="0" fontId="43" fillId="35" borderId="13" applyNumberFormat="0" applyAlignment="0" applyProtection="0"/>
    <xf numFmtId="0" fontId="43" fillId="35" borderId="1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10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191" fontId="12" fillId="0" borderId="10" applyFill="0" applyProtection="0">
      <alignment horizontal="right"/>
    </xf>
    <xf numFmtId="0" fontId="12" fillId="0" borderId="6" applyNumberFormat="0" applyFill="0" applyProtection="0">
      <alignment horizontal="left"/>
    </xf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28" borderId="15" applyNumberFormat="0" applyAlignment="0" applyProtection="0"/>
    <xf numFmtId="0" fontId="48" fillId="28" borderId="15" applyNumberFormat="0" applyAlignment="0" applyProtection="0"/>
    <xf numFmtId="0" fontId="49" fillId="7" borderId="12" applyNumberFormat="0" applyAlignment="0" applyProtection="0"/>
    <xf numFmtId="0" fontId="49" fillId="7" borderId="12" applyNumberFormat="0" applyAlignment="0" applyProtection="0"/>
    <xf numFmtId="1" fontId="12" fillId="0" borderId="10" applyFill="0" applyProtection="0">
      <alignment horizontal="center"/>
    </xf>
    <xf numFmtId="0" fontId="13" fillId="0" borderId="0">
      <alignment/>
      <protection/>
    </xf>
    <xf numFmtId="0" fontId="20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29" borderId="16" applyNumberFormat="0" applyFont="0" applyAlignment="0" applyProtection="0"/>
    <xf numFmtId="0" fontId="9" fillId="29" borderId="16" applyNumberFormat="0" applyFont="0" applyAlignment="0" applyProtection="0"/>
    <xf numFmtId="0" fontId="9" fillId="29" borderId="16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>
      <alignment horizontal="justify" vertical="center" wrapText="1"/>
    </xf>
    <xf numFmtId="0" fontId="50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97" fontId="3" fillId="0" borderId="3" xfId="0" applyNumberFormat="1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98" fontId="3" fillId="0" borderId="3" xfId="0" applyNumberFormat="1" applyFont="1" applyBorder="1" applyAlignment="1">
      <alignment horizontal="center" vertical="center" wrapText="1"/>
    </xf>
    <xf numFmtId="197" fontId="3" fillId="0" borderId="3" xfId="0" applyNumberFormat="1" applyFont="1" applyBorder="1" applyAlignment="1">
      <alignment horizontal="center" vertical="center"/>
    </xf>
    <xf numFmtId="198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1" fillId="0" borderId="3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8" fontId="3" fillId="0" borderId="6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198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2" fillId="0" borderId="18" xfId="0" applyFont="1" applyBorder="1" applyAlignment="1">
      <alignment vertical="center"/>
    </xf>
    <xf numFmtId="49" fontId="10" fillId="44" borderId="3" xfId="149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98" fontId="3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98" fontId="3" fillId="0" borderId="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6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分级显示列_1_Book1" xfId="151"/>
    <cellStyle name="分级显示行_1_Book1" xfId="152"/>
    <cellStyle name="好" xfId="153"/>
    <cellStyle name="好 2" xfId="154"/>
    <cellStyle name="好_Book1" xfId="155"/>
    <cellStyle name="好_Book1_1" xfId="156"/>
    <cellStyle name="汇总" xfId="157"/>
    <cellStyle name="汇总 2" xfId="158"/>
    <cellStyle name="Currency" xfId="159"/>
    <cellStyle name="Currency [0]" xfId="160"/>
    <cellStyle name="计算" xfId="161"/>
    <cellStyle name="计算 2" xfId="162"/>
    <cellStyle name="检查单元格" xfId="163"/>
    <cellStyle name="检查单元格 2" xfId="164"/>
    <cellStyle name="解释性文本" xfId="165"/>
    <cellStyle name="解释性文本 2" xfId="166"/>
    <cellStyle name="借出原因" xfId="167"/>
    <cellStyle name="警告文本" xfId="168"/>
    <cellStyle name="警告文本 2" xfId="169"/>
    <cellStyle name="链接单元格" xfId="170"/>
    <cellStyle name="链接单元格 2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Comma" xfId="177"/>
    <cellStyle name="Comma [0]" xfId="178"/>
    <cellStyle name="强调 1" xfId="179"/>
    <cellStyle name="强调 2" xfId="180"/>
    <cellStyle name="强调 3" xfId="181"/>
    <cellStyle name="强调文字颜色 1" xfId="182"/>
    <cellStyle name="强调文字颜色 1 2" xfId="183"/>
    <cellStyle name="强调文字颜色 2" xfId="184"/>
    <cellStyle name="强调文字颜色 2 2" xfId="185"/>
    <cellStyle name="强调文字颜色 3" xfId="186"/>
    <cellStyle name="强调文字颜色 3 2" xfId="187"/>
    <cellStyle name="强调文字颜色 4" xfId="188"/>
    <cellStyle name="强调文字颜色 4 2" xfId="189"/>
    <cellStyle name="强调文字颜色 5" xfId="190"/>
    <cellStyle name="强调文字颜色 5 2" xfId="191"/>
    <cellStyle name="强调文字颜色 6" xfId="192"/>
    <cellStyle name="强调文字颜色 6 2" xfId="193"/>
    <cellStyle name="日期" xfId="194"/>
    <cellStyle name="商品名称" xfId="195"/>
    <cellStyle name="适中" xfId="196"/>
    <cellStyle name="适中 2" xfId="197"/>
    <cellStyle name="输出" xfId="198"/>
    <cellStyle name="输出 2" xfId="199"/>
    <cellStyle name="输入" xfId="200"/>
    <cellStyle name="输入 2" xfId="201"/>
    <cellStyle name="数量" xfId="202"/>
    <cellStyle name="样式 1" xfId="203"/>
    <cellStyle name="昗弨_Pacific Region P&amp;L" xfId="204"/>
    <cellStyle name="寘嬫愗傝 [0.00]_Region Orders (2)" xfId="205"/>
    <cellStyle name="寘嬫愗傝_Region Orders (2)" xfId="206"/>
    <cellStyle name="注释" xfId="207"/>
    <cellStyle name="注释 2" xfId="208"/>
    <cellStyle name="注释 3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60" t="s">
        <v>80</v>
      </c>
      <c r="B2" s="61"/>
      <c r="C2" s="14"/>
      <c r="D2" s="14"/>
      <c r="E2" s="59" t="s">
        <v>79</v>
      </c>
      <c r="F2" s="59"/>
    </row>
    <row r="3" spans="1:6" ht="21" customHeight="1">
      <c r="A3" s="56" t="s">
        <v>1</v>
      </c>
      <c r="B3" s="57"/>
      <c r="C3" s="56" t="s">
        <v>2</v>
      </c>
      <c r="D3" s="58"/>
      <c r="E3" s="58"/>
      <c r="F3" s="57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155.58999999999997</v>
      </c>
      <c r="C5" s="10" t="s">
        <v>9</v>
      </c>
      <c r="D5" s="10"/>
      <c r="E5" s="10">
        <f>E6+E12+E13+E14</f>
        <v>155.58999999999997</v>
      </c>
      <c r="F5" s="10"/>
    </row>
    <row r="6" spans="1:6" ht="33.75" customHeight="1">
      <c r="A6" s="17" t="s">
        <v>10</v>
      </c>
      <c r="B6" s="18">
        <f>'表七部门收入总表'!C25</f>
        <v>155.58999999999997</v>
      </c>
      <c r="C6" s="17" t="s">
        <v>11</v>
      </c>
      <c r="D6" s="10"/>
      <c r="E6" s="10">
        <f>'表七部门收入总表'!E5</f>
        <v>123.22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113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114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115</v>
      </c>
      <c r="D12" s="10"/>
      <c r="E12" s="10">
        <v>15.44</v>
      </c>
      <c r="F12" s="10"/>
    </row>
    <row r="13" spans="1:6" ht="33.75" customHeight="1">
      <c r="A13" s="18"/>
      <c r="B13" s="18"/>
      <c r="C13" s="22" t="s">
        <v>119</v>
      </c>
      <c r="D13" s="10"/>
      <c r="E13" s="10">
        <v>8.29</v>
      </c>
      <c r="F13" s="10"/>
    </row>
    <row r="14" spans="1:6" ht="33.75" customHeight="1">
      <c r="A14" s="18"/>
      <c r="B14" s="18"/>
      <c r="C14" s="22" t="s">
        <v>120</v>
      </c>
      <c r="D14" s="10"/>
      <c r="E14" s="10">
        <v>8.64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155.58999999999997</v>
      </c>
      <c r="C17" s="18" t="s">
        <v>20</v>
      </c>
      <c r="D17" s="10"/>
      <c r="E17" s="10">
        <f>E5+E15</f>
        <v>155.58999999999997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C25" sqref="C25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123</v>
      </c>
      <c r="B1" s="15"/>
      <c r="C1" s="16" t="s">
        <v>29</v>
      </c>
      <c r="D1" s="15"/>
      <c r="E1" s="15"/>
      <c r="F1" s="15"/>
    </row>
    <row r="2" spans="1:6" ht="16.5" customHeight="1">
      <c r="A2" s="64" t="s">
        <v>124</v>
      </c>
      <c r="B2" s="65"/>
      <c r="C2" s="65"/>
      <c r="D2" s="65"/>
      <c r="E2" s="65"/>
      <c r="F2" s="65"/>
    </row>
    <row r="3" spans="1:6" ht="45" customHeight="1">
      <c r="A3" s="66" t="s">
        <v>21</v>
      </c>
      <c r="B3" s="66"/>
      <c r="C3" s="66" t="s">
        <v>204</v>
      </c>
      <c r="D3" s="66"/>
      <c r="E3" s="66"/>
      <c r="F3" s="66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6"/>
    </row>
    <row r="5" spans="1:6" ht="45" customHeight="1">
      <c r="A5" s="10">
        <v>201</v>
      </c>
      <c r="B5" s="10" t="s">
        <v>28</v>
      </c>
      <c r="C5" s="26">
        <f>D5+E5</f>
        <v>123.22</v>
      </c>
      <c r="D5" s="26">
        <f>D6</f>
        <v>98.22</v>
      </c>
      <c r="E5" s="26">
        <f>E6</f>
        <v>25</v>
      </c>
      <c r="F5" s="10"/>
    </row>
    <row r="6" spans="1:6" ht="45" customHeight="1">
      <c r="A6" s="10">
        <v>20113</v>
      </c>
      <c r="B6" s="10" t="s">
        <v>136</v>
      </c>
      <c r="C6" s="26">
        <f>D6+E6</f>
        <v>123.22</v>
      </c>
      <c r="D6" s="26">
        <f>D7</f>
        <v>98.22</v>
      </c>
      <c r="E6" s="26">
        <v>25</v>
      </c>
      <c r="F6" s="10"/>
    </row>
    <row r="7" spans="1:6" ht="45" customHeight="1">
      <c r="A7" s="10">
        <v>2011301</v>
      </c>
      <c r="B7" s="10" t="s">
        <v>205</v>
      </c>
      <c r="C7" s="26">
        <f>D7+E7</f>
        <v>98.22</v>
      </c>
      <c r="D7" s="26">
        <v>98.22</v>
      </c>
      <c r="E7" s="26">
        <v>0</v>
      </c>
      <c r="F7" s="10"/>
    </row>
    <row r="8" spans="1:6" ht="45" customHeight="1">
      <c r="A8" s="10">
        <v>2011308</v>
      </c>
      <c r="B8" s="10" t="s">
        <v>206</v>
      </c>
      <c r="C8" s="26">
        <f>D8+E8</f>
        <v>20</v>
      </c>
      <c r="D8" s="26">
        <v>0</v>
      </c>
      <c r="E8" s="26">
        <v>20</v>
      </c>
      <c r="F8" s="10"/>
    </row>
    <row r="9" spans="1:6" ht="45" customHeight="1">
      <c r="A9" s="10">
        <v>2011399</v>
      </c>
      <c r="B9" s="10" t="s">
        <v>207</v>
      </c>
      <c r="C9" s="26">
        <v>5</v>
      </c>
      <c r="D9" s="26">
        <v>0</v>
      </c>
      <c r="E9" s="26">
        <v>5</v>
      </c>
      <c r="F9" s="10"/>
    </row>
    <row r="10" spans="1:6" ht="45" customHeight="1">
      <c r="A10" s="10">
        <v>208</v>
      </c>
      <c r="B10" s="10" t="s">
        <v>125</v>
      </c>
      <c r="C10" s="26">
        <f>C11+C13</f>
        <v>15.44</v>
      </c>
      <c r="D10" s="26">
        <f>D11+D13</f>
        <v>15.44</v>
      </c>
      <c r="E10" s="26">
        <f>E11+E13</f>
        <v>0</v>
      </c>
      <c r="F10" s="10"/>
    </row>
    <row r="11" spans="1:6" ht="45" customHeight="1">
      <c r="A11" s="23">
        <v>20826</v>
      </c>
      <c r="B11" s="10" t="s">
        <v>140</v>
      </c>
      <c r="C11" s="26">
        <f>D11+E11</f>
        <v>14.77</v>
      </c>
      <c r="D11" s="26">
        <f>D12</f>
        <v>14.77</v>
      </c>
      <c r="E11" s="26">
        <v>0</v>
      </c>
      <c r="F11" s="10"/>
    </row>
    <row r="12" spans="1:6" ht="45" customHeight="1">
      <c r="A12" s="23">
        <v>2082699</v>
      </c>
      <c r="B12" s="10" t="s">
        <v>141</v>
      </c>
      <c r="C12" s="26">
        <f>D12+E12</f>
        <v>14.77</v>
      </c>
      <c r="D12" s="26">
        <v>14.77</v>
      </c>
      <c r="E12" s="26">
        <v>0</v>
      </c>
      <c r="F12" s="10"/>
    </row>
    <row r="13" spans="1:6" ht="45" customHeight="1">
      <c r="A13" s="10">
        <v>20827</v>
      </c>
      <c r="B13" s="10" t="s">
        <v>126</v>
      </c>
      <c r="C13" s="26">
        <f>C14+C15+C16</f>
        <v>0.67</v>
      </c>
      <c r="D13" s="26">
        <f>D14+D15+D16</f>
        <v>0.67</v>
      </c>
      <c r="E13" s="26">
        <f>E14+E15+E16</f>
        <v>0</v>
      </c>
      <c r="F13" s="10"/>
    </row>
    <row r="14" spans="1:6" ht="45" customHeight="1">
      <c r="A14" s="10">
        <v>2082701</v>
      </c>
      <c r="B14" s="10" t="s">
        <v>127</v>
      </c>
      <c r="C14" s="26">
        <f>D14+E14</f>
        <v>0</v>
      </c>
      <c r="D14" s="26">
        <v>0</v>
      </c>
      <c r="E14" s="26">
        <v>0</v>
      </c>
      <c r="F14" s="10"/>
    </row>
    <row r="15" spans="1:6" ht="45" customHeight="1">
      <c r="A15" s="10">
        <v>2082702</v>
      </c>
      <c r="B15" s="10" t="s">
        <v>128</v>
      </c>
      <c r="C15" s="26">
        <f>D15+E15</f>
        <v>0.15</v>
      </c>
      <c r="D15" s="26">
        <v>0.15</v>
      </c>
      <c r="E15" s="26">
        <v>0</v>
      </c>
      <c r="F15" s="10"/>
    </row>
    <row r="16" spans="1:6" ht="45" customHeight="1">
      <c r="A16" s="10">
        <v>2082703</v>
      </c>
      <c r="B16" s="10" t="s">
        <v>129</v>
      </c>
      <c r="C16" s="26">
        <f>D16+E16</f>
        <v>0.52</v>
      </c>
      <c r="D16" s="26">
        <v>0.52</v>
      </c>
      <c r="E16" s="26">
        <v>0</v>
      </c>
      <c r="F16" s="10"/>
    </row>
    <row r="17" spans="1:6" ht="45" customHeight="1">
      <c r="A17" s="10">
        <v>210</v>
      </c>
      <c r="B17" s="10" t="s">
        <v>130</v>
      </c>
      <c r="C17" s="26">
        <f>D17+E17</f>
        <v>8.29</v>
      </c>
      <c r="D17" s="26">
        <f>D18+D20</f>
        <v>8.29</v>
      </c>
      <c r="E17" s="26">
        <f aca="true" t="shared" si="0" ref="C17:E18">E18</f>
        <v>0</v>
      </c>
      <c r="F17" s="10"/>
    </row>
    <row r="18" spans="1:6" ht="45" customHeight="1">
      <c r="A18" s="10">
        <v>21011</v>
      </c>
      <c r="B18" s="24" t="s">
        <v>142</v>
      </c>
      <c r="C18" s="26">
        <f t="shared" si="0"/>
        <v>2.38</v>
      </c>
      <c r="D18" s="26">
        <f t="shared" si="0"/>
        <v>2.38</v>
      </c>
      <c r="E18" s="26">
        <f t="shared" si="0"/>
        <v>0</v>
      </c>
      <c r="F18" s="10"/>
    </row>
    <row r="19" spans="1:6" ht="45" customHeight="1">
      <c r="A19" s="10">
        <v>2101103</v>
      </c>
      <c r="B19" s="25" t="s">
        <v>143</v>
      </c>
      <c r="C19" s="26">
        <f>D19+E19</f>
        <v>2.38</v>
      </c>
      <c r="D19" s="26">
        <v>2.38</v>
      </c>
      <c r="E19" s="26">
        <v>0</v>
      </c>
      <c r="F19" s="10"/>
    </row>
    <row r="20" spans="1:6" ht="45" customHeight="1">
      <c r="A20" s="10">
        <v>21012</v>
      </c>
      <c r="B20" s="10" t="s">
        <v>131</v>
      </c>
      <c r="C20" s="26">
        <f>C21</f>
        <v>5.91</v>
      </c>
      <c r="D20" s="26">
        <f>D21</f>
        <v>5.91</v>
      </c>
      <c r="E20" s="26">
        <f>E21</f>
        <v>0</v>
      </c>
      <c r="F20" s="10"/>
    </row>
    <row r="21" spans="1:6" ht="45" customHeight="1">
      <c r="A21" s="10">
        <v>2101201</v>
      </c>
      <c r="B21" s="10" t="s">
        <v>132</v>
      </c>
      <c r="C21" s="26">
        <v>5.91</v>
      </c>
      <c r="D21" s="26">
        <v>5.91</v>
      </c>
      <c r="E21" s="26">
        <f>E22+E23</f>
        <v>0</v>
      </c>
      <c r="F21" s="10"/>
    </row>
    <row r="22" spans="1:6" ht="45" customHeight="1">
      <c r="A22" s="10">
        <v>221</v>
      </c>
      <c r="B22" s="10" t="s">
        <v>133</v>
      </c>
      <c r="C22" s="26">
        <f>D22+E22</f>
        <v>8.64</v>
      </c>
      <c r="D22" s="26">
        <v>8.64</v>
      </c>
      <c r="E22" s="26">
        <v>0</v>
      </c>
      <c r="F22" s="10"/>
    </row>
    <row r="23" spans="1:6" ht="45" customHeight="1">
      <c r="A23" s="10">
        <v>22102</v>
      </c>
      <c r="B23" s="10" t="s">
        <v>134</v>
      </c>
      <c r="C23" s="26">
        <f>D23+E23</f>
        <v>8.64</v>
      </c>
      <c r="D23" s="26">
        <v>8.64</v>
      </c>
      <c r="E23" s="26">
        <v>0</v>
      </c>
      <c r="F23" s="10"/>
    </row>
    <row r="24" spans="1:6" ht="45" customHeight="1">
      <c r="A24" s="10">
        <v>2210201</v>
      </c>
      <c r="B24" s="10" t="s">
        <v>111</v>
      </c>
      <c r="C24" s="26">
        <v>8.64</v>
      </c>
      <c r="D24" s="26">
        <v>8.64</v>
      </c>
      <c r="E24" s="26">
        <v>0</v>
      </c>
      <c r="F24" s="10"/>
    </row>
    <row r="25" spans="1:6" ht="45" customHeight="1">
      <c r="A25" s="10" t="s">
        <v>5</v>
      </c>
      <c r="B25" s="10" t="s">
        <v>17</v>
      </c>
      <c r="C25" s="26">
        <f>D25+E25</f>
        <v>155.58999999999997</v>
      </c>
      <c r="D25" s="26">
        <f>D5+D10+D17+D22</f>
        <v>130.58999999999997</v>
      </c>
      <c r="E25" s="26">
        <f>E5</f>
        <v>25</v>
      </c>
      <c r="F25" s="10"/>
    </row>
    <row r="26" spans="1:6" ht="13.5" customHeight="1">
      <c r="A26" s="62" t="s">
        <v>135</v>
      </c>
      <c r="B26" s="63"/>
      <c r="C26" s="63"/>
      <c r="D26" s="63"/>
      <c r="E26" s="63"/>
      <c r="F26" s="63"/>
    </row>
  </sheetData>
  <sheetProtection/>
  <mergeCells count="5">
    <mergeCell ref="A26:F26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7">
      <selection activeCell="J41" sqref="J41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4" t="s">
        <v>30</v>
      </c>
      <c r="H1" s="34"/>
      <c r="I1" s="34"/>
      <c r="J1" s="34"/>
      <c r="K1" s="34"/>
    </row>
    <row r="2" spans="2:11" ht="13.5">
      <c r="B2" s="3"/>
      <c r="F2" s="3"/>
      <c r="J2" s="65" t="s">
        <v>79</v>
      </c>
      <c r="K2" s="65"/>
    </row>
    <row r="3" spans="1:11" ht="36" customHeight="1">
      <c r="A3" s="67" t="s">
        <v>144</v>
      </c>
      <c r="B3" s="67"/>
      <c r="C3" s="67"/>
      <c r="D3" s="67"/>
      <c r="E3" s="68" t="s">
        <v>145</v>
      </c>
      <c r="F3" s="69"/>
      <c r="G3" s="69"/>
      <c r="H3" s="69"/>
      <c r="I3" s="69"/>
      <c r="J3" s="69"/>
      <c r="K3" s="70"/>
    </row>
    <row r="4" spans="1:11" ht="36" customHeight="1">
      <c r="A4" s="67" t="s">
        <v>23</v>
      </c>
      <c r="B4" s="67"/>
      <c r="C4" s="67" t="s">
        <v>146</v>
      </c>
      <c r="D4" s="67" t="s">
        <v>147</v>
      </c>
      <c r="E4" s="71" t="s">
        <v>23</v>
      </c>
      <c r="F4" s="72"/>
      <c r="G4" s="66" t="s">
        <v>24</v>
      </c>
      <c r="H4" s="66" t="s">
        <v>89</v>
      </c>
      <c r="I4" s="66"/>
      <c r="J4" s="66"/>
      <c r="K4" s="66" t="s">
        <v>22</v>
      </c>
    </row>
    <row r="5" spans="1:11" ht="36" customHeight="1">
      <c r="A5" s="35" t="s">
        <v>148</v>
      </c>
      <c r="B5" s="27" t="s">
        <v>149</v>
      </c>
      <c r="C5" s="67"/>
      <c r="D5" s="67"/>
      <c r="E5" s="35" t="s">
        <v>148</v>
      </c>
      <c r="F5" s="28" t="s">
        <v>149</v>
      </c>
      <c r="G5" s="66"/>
      <c r="H5" s="10" t="s">
        <v>5</v>
      </c>
      <c r="I5" s="10" t="s">
        <v>31</v>
      </c>
      <c r="J5" s="10" t="s">
        <v>32</v>
      </c>
      <c r="K5" s="66"/>
    </row>
    <row r="6" spans="1:11" ht="36" customHeight="1">
      <c r="A6" s="29">
        <v>501</v>
      </c>
      <c r="B6" s="30"/>
      <c r="C6" s="10" t="s">
        <v>150</v>
      </c>
      <c r="D6" s="31">
        <f>D7+D10+D14+D15</f>
        <v>116.77000000000001</v>
      </c>
      <c r="E6" s="10">
        <v>301</v>
      </c>
      <c r="F6" s="10"/>
      <c r="G6" s="10" t="s">
        <v>33</v>
      </c>
      <c r="H6" s="31">
        <f>I6+J6</f>
        <v>116.77</v>
      </c>
      <c r="I6" s="31">
        <f>SUM(I7:I17)</f>
        <v>116.77</v>
      </c>
      <c r="J6" s="31"/>
      <c r="K6" s="31"/>
    </row>
    <row r="7" spans="1:11" ht="36" customHeight="1">
      <c r="A7" s="51"/>
      <c r="B7" s="52" t="s">
        <v>151</v>
      </c>
      <c r="C7" s="66" t="s">
        <v>152</v>
      </c>
      <c r="D7" s="53">
        <f>H7+H8+H9</f>
        <v>79.31</v>
      </c>
      <c r="E7" s="73"/>
      <c r="F7" s="30" t="s">
        <v>153</v>
      </c>
      <c r="G7" s="10" t="s">
        <v>34</v>
      </c>
      <c r="H7" s="31">
        <f aca="true" t="shared" si="0" ref="H7:H44">I7+J7</f>
        <v>20.24</v>
      </c>
      <c r="I7" s="31">
        <v>20.24</v>
      </c>
      <c r="J7" s="31"/>
      <c r="K7" s="31"/>
    </row>
    <row r="8" spans="1:11" ht="36" customHeight="1">
      <c r="A8" s="51"/>
      <c r="B8" s="52"/>
      <c r="C8" s="66"/>
      <c r="D8" s="66"/>
      <c r="E8" s="74"/>
      <c r="F8" s="30" t="s">
        <v>154</v>
      </c>
      <c r="G8" s="10" t="s">
        <v>35</v>
      </c>
      <c r="H8" s="31">
        <f t="shared" si="0"/>
        <v>53.09</v>
      </c>
      <c r="I8" s="31">
        <v>53.09</v>
      </c>
      <c r="J8" s="31"/>
      <c r="K8" s="31"/>
    </row>
    <row r="9" spans="1:11" ht="36" customHeight="1">
      <c r="A9" s="51"/>
      <c r="B9" s="52"/>
      <c r="C9" s="66"/>
      <c r="D9" s="66"/>
      <c r="E9" s="75"/>
      <c r="F9" s="30" t="s">
        <v>155</v>
      </c>
      <c r="G9" s="10" t="s">
        <v>36</v>
      </c>
      <c r="H9" s="31">
        <f t="shared" si="0"/>
        <v>5.98</v>
      </c>
      <c r="I9" s="31">
        <v>5.98</v>
      </c>
      <c r="J9" s="31"/>
      <c r="K9" s="31"/>
    </row>
    <row r="10" spans="1:11" ht="36" customHeight="1">
      <c r="A10" s="76"/>
      <c r="B10" s="47" t="s">
        <v>156</v>
      </c>
      <c r="C10" s="73" t="s">
        <v>157</v>
      </c>
      <c r="D10" s="50">
        <f>H10+H11+H12+H13</f>
        <v>23.73</v>
      </c>
      <c r="E10" s="73"/>
      <c r="F10" s="30" t="s">
        <v>158</v>
      </c>
      <c r="G10" s="10" t="s">
        <v>118</v>
      </c>
      <c r="H10" s="31">
        <f t="shared" si="0"/>
        <v>0.67</v>
      </c>
      <c r="I10" s="31">
        <v>0.67</v>
      </c>
      <c r="J10" s="31"/>
      <c r="K10" s="31"/>
    </row>
    <row r="11" spans="1:11" ht="36" customHeight="1">
      <c r="A11" s="77"/>
      <c r="B11" s="48"/>
      <c r="C11" s="74"/>
      <c r="D11" s="74"/>
      <c r="E11" s="74"/>
      <c r="F11" s="30" t="s">
        <v>159</v>
      </c>
      <c r="G11" s="10" t="s">
        <v>117</v>
      </c>
      <c r="H11" s="31">
        <f t="shared" si="0"/>
        <v>14.77</v>
      </c>
      <c r="I11" s="31">
        <v>14.77</v>
      </c>
      <c r="J11" s="31"/>
      <c r="K11" s="31"/>
    </row>
    <row r="12" spans="1:11" ht="36" customHeight="1">
      <c r="A12" s="77"/>
      <c r="B12" s="48"/>
      <c r="C12" s="74"/>
      <c r="D12" s="74"/>
      <c r="E12" s="74"/>
      <c r="F12" s="30" t="s">
        <v>160</v>
      </c>
      <c r="G12" s="10" t="s">
        <v>161</v>
      </c>
      <c r="H12" s="31">
        <f t="shared" si="0"/>
        <v>5.91</v>
      </c>
      <c r="I12" s="31">
        <v>5.91</v>
      </c>
      <c r="J12" s="31"/>
      <c r="K12" s="31"/>
    </row>
    <row r="13" spans="1:11" ht="36" customHeight="1">
      <c r="A13" s="78"/>
      <c r="B13" s="49"/>
      <c r="C13" s="75"/>
      <c r="D13" s="75"/>
      <c r="E13" s="75"/>
      <c r="F13" s="30" t="s">
        <v>162</v>
      </c>
      <c r="G13" s="10" t="s">
        <v>163</v>
      </c>
      <c r="H13" s="31">
        <f t="shared" si="0"/>
        <v>2.38</v>
      </c>
      <c r="I13" s="31">
        <v>2.38</v>
      </c>
      <c r="J13" s="31"/>
      <c r="K13" s="31"/>
    </row>
    <row r="14" spans="1:11" ht="36" customHeight="1">
      <c r="A14" s="29"/>
      <c r="B14" s="30" t="s">
        <v>164</v>
      </c>
      <c r="C14" s="10" t="s">
        <v>111</v>
      </c>
      <c r="D14" s="31">
        <f>H14</f>
        <v>8.64</v>
      </c>
      <c r="E14" s="10"/>
      <c r="F14" s="30" t="s">
        <v>165</v>
      </c>
      <c r="G14" s="10" t="s">
        <v>111</v>
      </c>
      <c r="H14" s="31">
        <f t="shared" si="0"/>
        <v>8.64</v>
      </c>
      <c r="I14" s="31">
        <v>8.64</v>
      </c>
      <c r="J14" s="31"/>
      <c r="K14" s="31"/>
    </row>
    <row r="15" spans="1:11" ht="36" customHeight="1">
      <c r="A15" s="76"/>
      <c r="B15" s="52" t="s">
        <v>166</v>
      </c>
      <c r="C15" s="80" t="s">
        <v>167</v>
      </c>
      <c r="D15" s="50">
        <f>H15+H16+H17</f>
        <v>5.09</v>
      </c>
      <c r="E15" s="73"/>
      <c r="F15" s="30" t="s">
        <v>166</v>
      </c>
      <c r="G15" s="10" t="s">
        <v>168</v>
      </c>
      <c r="H15" s="31">
        <f t="shared" si="0"/>
        <v>3.89</v>
      </c>
      <c r="I15" s="31">
        <v>3.89</v>
      </c>
      <c r="J15" s="31"/>
      <c r="K15" s="31"/>
    </row>
    <row r="16" spans="1:11" ht="36" customHeight="1">
      <c r="A16" s="77"/>
      <c r="B16" s="52"/>
      <c r="C16" s="81"/>
      <c r="D16" s="74"/>
      <c r="E16" s="74"/>
      <c r="F16" s="30" t="s">
        <v>166</v>
      </c>
      <c r="G16" s="10" t="s">
        <v>169</v>
      </c>
      <c r="H16" s="31">
        <f t="shared" si="0"/>
        <v>1.2</v>
      </c>
      <c r="I16" s="31">
        <v>1.2</v>
      </c>
      <c r="J16" s="31"/>
      <c r="K16" s="31"/>
    </row>
    <row r="17" spans="1:11" ht="36" customHeight="1">
      <c r="A17" s="78"/>
      <c r="B17" s="52"/>
      <c r="C17" s="82"/>
      <c r="D17" s="75"/>
      <c r="E17" s="75"/>
      <c r="F17" s="30" t="s">
        <v>166</v>
      </c>
      <c r="G17" s="10" t="s">
        <v>167</v>
      </c>
      <c r="H17" s="31">
        <f t="shared" si="0"/>
        <v>0</v>
      </c>
      <c r="I17" s="31">
        <v>0</v>
      </c>
      <c r="J17" s="31"/>
      <c r="K17" s="31"/>
    </row>
    <row r="18" spans="1:11" ht="36" customHeight="1">
      <c r="A18" s="38">
        <v>509</v>
      </c>
      <c r="B18" s="30"/>
      <c r="C18" s="10" t="s">
        <v>104</v>
      </c>
      <c r="D18" s="39">
        <f>D19+D25+D26</f>
        <v>2.64</v>
      </c>
      <c r="E18" s="10">
        <v>303</v>
      </c>
      <c r="F18" s="10"/>
      <c r="G18" s="10" t="s">
        <v>104</v>
      </c>
      <c r="H18" s="31">
        <f t="shared" si="0"/>
        <v>2.64</v>
      </c>
      <c r="I18" s="31">
        <f>SUM(I19:I32)</f>
        <v>2.64</v>
      </c>
      <c r="J18" s="31"/>
      <c r="K18" s="31"/>
    </row>
    <row r="19" spans="1:11" ht="36" customHeight="1">
      <c r="A19" s="54"/>
      <c r="B19" s="47" t="s">
        <v>151</v>
      </c>
      <c r="C19" s="73" t="s">
        <v>170</v>
      </c>
      <c r="D19" s="50">
        <f>H19+H20+H21+H22+H23+H24</f>
        <v>0</v>
      </c>
      <c r="E19" s="73"/>
      <c r="F19" s="30" t="s">
        <v>171</v>
      </c>
      <c r="G19" s="10" t="s">
        <v>105</v>
      </c>
      <c r="H19" s="31">
        <f t="shared" si="0"/>
        <v>0</v>
      </c>
      <c r="I19" s="31">
        <v>0</v>
      </c>
      <c r="J19" s="31"/>
      <c r="K19" s="31"/>
    </row>
    <row r="20" spans="1:11" ht="36" customHeight="1">
      <c r="A20" s="55"/>
      <c r="B20" s="48"/>
      <c r="C20" s="74"/>
      <c r="D20" s="74"/>
      <c r="E20" s="74"/>
      <c r="F20" s="30" t="s">
        <v>172</v>
      </c>
      <c r="G20" s="10" t="s">
        <v>106</v>
      </c>
      <c r="H20" s="31">
        <f t="shared" si="0"/>
        <v>0</v>
      </c>
      <c r="I20" s="31">
        <v>0</v>
      </c>
      <c r="J20" s="31"/>
      <c r="K20" s="31"/>
    </row>
    <row r="21" spans="1:11" ht="36" customHeight="1">
      <c r="A21" s="55"/>
      <c r="B21" s="48"/>
      <c r="C21" s="74"/>
      <c r="D21" s="74"/>
      <c r="E21" s="74"/>
      <c r="F21" s="30" t="s">
        <v>173</v>
      </c>
      <c r="G21" s="10" t="s">
        <v>107</v>
      </c>
      <c r="H21" s="31">
        <f t="shared" si="0"/>
        <v>0</v>
      </c>
      <c r="I21" s="31">
        <v>0</v>
      </c>
      <c r="J21" s="31"/>
      <c r="K21" s="31"/>
    </row>
    <row r="22" spans="1:11" ht="36" customHeight="1">
      <c r="A22" s="55"/>
      <c r="B22" s="48"/>
      <c r="C22" s="74"/>
      <c r="D22" s="74"/>
      <c r="E22" s="74"/>
      <c r="F22" s="30" t="s">
        <v>174</v>
      </c>
      <c r="G22" s="10" t="s">
        <v>108</v>
      </c>
      <c r="H22" s="31">
        <f t="shared" si="0"/>
        <v>0</v>
      </c>
      <c r="I22" s="31">
        <v>0</v>
      </c>
      <c r="J22" s="31"/>
      <c r="K22" s="31"/>
    </row>
    <row r="23" spans="1:11" ht="36" customHeight="1">
      <c r="A23" s="55"/>
      <c r="B23" s="48"/>
      <c r="C23" s="74"/>
      <c r="D23" s="74"/>
      <c r="E23" s="74"/>
      <c r="F23" s="30" t="s">
        <v>175</v>
      </c>
      <c r="G23" s="10" t="s">
        <v>176</v>
      </c>
      <c r="H23" s="31">
        <f t="shared" si="0"/>
        <v>0</v>
      </c>
      <c r="I23" s="31">
        <v>0</v>
      </c>
      <c r="J23" s="31"/>
      <c r="K23" s="31"/>
    </row>
    <row r="24" spans="1:11" ht="36" customHeight="1">
      <c r="A24" s="79"/>
      <c r="B24" s="49"/>
      <c r="C24" s="75"/>
      <c r="D24" s="75"/>
      <c r="E24" s="75"/>
      <c r="F24" s="30" t="s">
        <v>177</v>
      </c>
      <c r="G24" s="10" t="s">
        <v>110</v>
      </c>
      <c r="H24" s="31">
        <f>I24+J24</f>
        <v>0</v>
      </c>
      <c r="I24" s="31">
        <v>0</v>
      </c>
      <c r="J24" s="31"/>
      <c r="K24" s="31"/>
    </row>
    <row r="25" spans="1:11" ht="36" customHeight="1">
      <c r="A25" s="38"/>
      <c r="B25" s="30" t="s">
        <v>171</v>
      </c>
      <c r="C25" s="37" t="s">
        <v>109</v>
      </c>
      <c r="D25" s="39">
        <f>H25</f>
        <v>0</v>
      </c>
      <c r="E25" s="10"/>
      <c r="F25" s="30" t="s">
        <v>178</v>
      </c>
      <c r="G25" s="10" t="s">
        <v>109</v>
      </c>
      <c r="H25" s="31">
        <f t="shared" si="0"/>
        <v>0</v>
      </c>
      <c r="I25" s="31">
        <v>0</v>
      </c>
      <c r="J25" s="31"/>
      <c r="K25" s="31"/>
    </row>
    <row r="26" spans="1:11" ht="36" customHeight="1">
      <c r="A26" s="29"/>
      <c r="B26" s="30" t="s">
        <v>166</v>
      </c>
      <c r="C26" s="10" t="s">
        <v>179</v>
      </c>
      <c r="D26" s="31">
        <f>H26</f>
        <v>2.64</v>
      </c>
      <c r="E26" s="10"/>
      <c r="F26" s="30" t="s">
        <v>166</v>
      </c>
      <c r="G26" s="10" t="s">
        <v>112</v>
      </c>
      <c r="H26" s="31">
        <f t="shared" si="0"/>
        <v>2.64</v>
      </c>
      <c r="I26" s="10">
        <v>2.64</v>
      </c>
      <c r="J26" s="31"/>
      <c r="K26" s="31"/>
    </row>
    <row r="27" spans="1:11" ht="36" customHeight="1">
      <c r="A27" s="29" t="s">
        <v>180</v>
      </c>
      <c r="B27" s="30"/>
      <c r="C27" s="10" t="s">
        <v>181</v>
      </c>
      <c r="D27" s="10">
        <f>D28+D38+D39+D40+D41+D42+D43</f>
        <v>11.18</v>
      </c>
      <c r="E27" s="10">
        <v>302</v>
      </c>
      <c r="F27" s="10"/>
      <c r="G27" s="10" t="s">
        <v>37</v>
      </c>
      <c r="H27" s="31">
        <f t="shared" si="0"/>
        <v>11.18</v>
      </c>
      <c r="I27" s="31"/>
      <c r="J27" s="31">
        <f>SUM(J28:J44)</f>
        <v>11.18</v>
      </c>
      <c r="K27" s="31"/>
    </row>
    <row r="28" spans="1:11" ht="36" customHeight="1">
      <c r="A28" s="76"/>
      <c r="B28" s="47" t="s">
        <v>151</v>
      </c>
      <c r="C28" s="73" t="s">
        <v>182</v>
      </c>
      <c r="D28" s="50">
        <f>H28+H29+H30+H31+H32+H33+H34+H35+H36+H37</f>
        <v>7.18</v>
      </c>
      <c r="E28" s="73"/>
      <c r="F28" s="30" t="s">
        <v>151</v>
      </c>
      <c r="G28" s="10" t="s">
        <v>38</v>
      </c>
      <c r="H28" s="31">
        <f t="shared" si="0"/>
        <v>1.8</v>
      </c>
      <c r="I28" s="31"/>
      <c r="J28" s="10">
        <v>1.8</v>
      </c>
      <c r="K28" s="31"/>
    </row>
    <row r="29" spans="1:11" ht="36" customHeight="1">
      <c r="A29" s="77"/>
      <c r="B29" s="48"/>
      <c r="C29" s="74"/>
      <c r="D29" s="74"/>
      <c r="E29" s="74"/>
      <c r="F29" s="30" t="s">
        <v>156</v>
      </c>
      <c r="G29" s="10" t="s">
        <v>39</v>
      </c>
      <c r="H29" s="31">
        <f t="shared" si="0"/>
        <v>0</v>
      </c>
      <c r="I29" s="31"/>
      <c r="J29" s="40">
        <v>0</v>
      </c>
      <c r="K29" s="31"/>
    </row>
    <row r="30" spans="1:11" ht="36" customHeight="1">
      <c r="A30" s="77"/>
      <c r="B30" s="48"/>
      <c r="C30" s="74"/>
      <c r="D30" s="74"/>
      <c r="E30" s="74"/>
      <c r="F30" s="30" t="s">
        <v>173</v>
      </c>
      <c r="G30" s="10" t="s">
        <v>90</v>
      </c>
      <c r="H30" s="31">
        <f t="shared" si="0"/>
        <v>0</v>
      </c>
      <c r="I30" s="31"/>
      <c r="J30" s="40">
        <v>0</v>
      </c>
      <c r="K30" s="31"/>
    </row>
    <row r="31" spans="1:11" ht="36" customHeight="1">
      <c r="A31" s="77"/>
      <c r="B31" s="48"/>
      <c r="C31" s="74"/>
      <c r="D31" s="74"/>
      <c r="E31" s="74"/>
      <c r="F31" s="30" t="s">
        <v>174</v>
      </c>
      <c r="G31" s="10" t="s">
        <v>91</v>
      </c>
      <c r="H31" s="31">
        <f t="shared" si="0"/>
        <v>0.3</v>
      </c>
      <c r="I31" s="31"/>
      <c r="J31" s="10">
        <v>0.3</v>
      </c>
      <c r="K31" s="31"/>
    </row>
    <row r="32" spans="1:11" ht="36" customHeight="1">
      <c r="A32" s="77"/>
      <c r="B32" s="48"/>
      <c r="C32" s="74"/>
      <c r="D32" s="74"/>
      <c r="E32" s="74"/>
      <c r="F32" s="30" t="s">
        <v>175</v>
      </c>
      <c r="G32" s="10" t="s">
        <v>92</v>
      </c>
      <c r="H32" s="31">
        <f t="shared" si="0"/>
        <v>0.3</v>
      </c>
      <c r="I32" s="31"/>
      <c r="J32" s="10">
        <v>0.3</v>
      </c>
      <c r="K32" s="31"/>
    </row>
    <row r="33" spans="1:11" ht="36" customHeight="1">
      <c r="A33" s="77"/>
      <c r="B33" s="48"/>
      <c r="C33" s="74"/>
      <c r="D33" s="74"/>
      <c r="E33" s="74"/>
      <c r="F33" s="30" t="s">
        <v>183</v>
      </c>
      <c r="G33" s="10" t="s">
        <v>102</v>
      </c>
      <c r="H33" s="31">
        <f t="shared" si="0"/>
        <v>0</v>
      </c>
      <c r="I33" s="31"/>
      <c r="J33" s="31">
        <v>0</v>
      </c>
      <c r="K33" s="31"/>
    </row>
    <row r="34" spans="1:11" ht="36" customHeight="1">
      <c r="A34" s="77"/>
      <c r="B34" s="48"/>
      <c r="C34" s="74"/>
      <c r="D34" s="74"/>
      <c r="E34" s="74"/>
      <c r="F34" s="30" t="s">
        <v>184</v>
      </c>
      <c r="G34" s="10" t="s">
        <v>93</v>
      </c>
      <c r="H34" s="31">
        <f t="shared" si="0"/>
        <v>3.15</v>
      </c>
      <c r="I34" s="31"/>
      <c r="J34" s="31">
        <v>3.15</v>
      </c>
      <c r="K34" s="31"/>
    </row>
    <row r="35" spans="1:11" ht="36" customHeight="1">
      <c r="A35" s="77"/>
      <c r="B35" s="48"/>
      <c r="C35" s="74"/>
      <c r="D35" s="74"/>
      <c r="E35" s="74"/>
      <c r="F35" s="30" t="s">
        <v>185</v>
      </c>
      <c r="G35" s="10" t="s">
        <v>99</v>
      </c>
      <c r="H35" s="31">
        <f t="shared" si="0"/>
        <v>1.59</v>
      </c>
      <c r="I35" s="31"/>
      <c r="J35" s="31">
        <v>1.59</v>
      </c>
      <c r="K35" s="31"/>
    </row>
    <row r="36" spans="1:11" ht="36" customHeight="1">
      <c r="A36" s="77"/>
      <c r="B36" s="48"/>
      <c r="C36" s="74"/>
      <c r="D36" s="74"/>
      <c r="E36" s="74"/>
      <c r="F36" s="30" t="s">
        <v>186</v>
      </c>
      <c r="G36" s="10" t="s">
        <v>100</v>
      </c>
      <c r="H36" s="31">
        <f t="shared" si="0"/>
        <v>0.04</v>
      </c>
      <c r="I36" s="31"/>
      <c r="J36" s="31">
        <v>0.04</v>
      </c>
      <c r="K36" s="31"/>
    </row>
    <row r="37" spans="1:11" ht="36" customHeight="1">
      <c r="A37" s="78"/>
      <c r="B37" s="49"/>
      <c r="C37" s="75"/>
      <c r="D37" s="75"/>
      <c r="E37" s="75"/>
      <c r="F37" s="30" t="s">
        <v>187</v>
      </c>
      <c r="G37" s="10" t="s">
        <v>103</v>
      </c>
      <c r="H37" s="31">
        <f t="shared" si="0"/>
        <v>0</v>
      </c>
      <c r="I37" s="31"/>
      <c r="J37" s="31">
        <v>0</v>
      </c>
      <c r="K37" s="31"/>
    </row>
    <row r="38" spans="1:11" ht="36" customHeight="1">
      <c r="A38" s="36"/>
      <c r="B38" s="30" t="s">
        <v>171</v>
      </c>
      <c r="C38" s="10" t="s">
        <v>95</v>
      </c>
      <c r="D38" s="41">
        <f aca="true" t="shared" si="1" ref="D38:D44">H38</f>
        <v>0</v>
      </c>
      <c r="E38" s="10"/>
      <c r="F38" s="30" t="s">
        <v>188</v>
      </c>
      <c r="G38" s="10" t="s">
        <v>95</v>
      </c>
      <c r="H38" s="31">
        <f t="shared" si="0"/>
        <v>0</v>
      </c>
      <c r="I38" s="31"/>
      <c r="J38" s="31">
        <v>0</v>
      </c>
      <c r="K38" s="31"/>
    </row>
    <row r="39" spans="1:11" ht="36" customHeight="1">
      <c r="A39" s="36"/>
      <c r="B39" s="30" t="s">
        <v>189</v>
      </c>
      <c r="C39" s="10" t="s">
        <v>96</v>
      </c>
      <c r="D39" s="41">
        <f t="shared" si="1"/>
        <v>0.3</v>
      </c>
      <c r="E39" s="10"/>
      <c r="F39" s="30" t="s">
        <v>190</v>
      </c>
      <c r="G39" s="10" t="s">
        <v>96</v>
      </c>
      <c r="H39" s="31">
        <f t="shared" si="0"/>
        <v>0.3</v>
      </c>
      <c r="I39" s="31"/>
      <c r="J39" s="31">
        <v>0.3</v>
      </c>
      <c r="K39" s="31"/>
    </row>
    <row r="40" spans="1:11" ht="36" customHeight="1">
      <c r="A40" s="36"/>
      <c r="B40" s="30" t="s">
        <v>172</v>
      </c>
      <c r="C40" s="10" t="s">
        <v>191</v>
      </c>
      <c r="D40" s="41">
        <f t="shared" si="1"/>
        <v>0</v>
      </c>
      <c r="E40" s="10"/>
      <c r="F40" s="30" t="s">
        <v>192</v>
      </c>
      <c r="G40" s="10" t="s">
        <v>98</v>
      </c>
      <c r="H40" s="31">
        <f t="shared" si="0"/>
        <v>0</v>
      </c>
      <c r="I40" s="31"/>
      <c r="J40" s="31">
        <v>0</v>
      </c>
      <c r="K40" s="31"/>
    </row>
    <row r="41" spans="1:11" ht="36" customHeight="1">
      <c r="A41" s="36"/>
      <c r="B41" s="30" t="s">
        <v>193</v>
      </c>
      <c r="C41" s="10" t="s">
        <v>97</v>
      </c>
      <c r="D41" s="41">
        <f t="shared" si="1"/>
        <v>0.9</v>
      </c>
      <c r="E41" s="10"/>
      <c r="F41" s="30" t="s">
        <v>194</v>
      </c>
      <c r="G41" s="10" t="s">
        <v>97</v>
      </c>
      <c r="H41" s="31">
        <f t="shared" si="0"/>
        <v>0.9</v>
      </c>
      <c r="I41" s="31"/>
      <c r="J41" s="31">
        <v>0.9</v>
      </c>
      <c r="K41" s="31"/>
    </row>
    <row r="42" spans="1:11" ht="36" customHeight="1">
      <c r="A42" s="36"/>
      <c r="B42" s="30" t="s">
        <v>178</v>
      </c>
      <c r="C42" s="10" t="s">
        <v>101</v>
      </c>
      <c r="D42" s="41">
        <f t="shared" si="1"/>
        <v>2.5</v>
      </c>
      <c r="E42" s="10"/>
      <c r="F42" s="30" t="s">
        <v>195</v>
      </c>
      <c r="G42" s="10" t="s">
        <v>101</v>
      </c>
      <c r="H42" s="31">
        <f t="shared" si="0"/>
        <v>2.5</v>
      </c>
      <c r="I42" s="31"/>
      <c r="J42" s="31">
        <v>2.5</v>
      </c>
      <c r="K42" s="31"/>
    </row>
    <row r="43" spans="1:11" ht="36" customHeight="1">
      <c r="A43" s="38"/>
      <c r="B43" s="30" t="s">
        <v>177</v>
      </c>
      <c r="C43" s="10" t="s">
        <v>94</v>
      </c>
      <c r="D43" s="31">
        <f t="shared" si="1"/>
        <v>0.3</v>
      </c>
      <c r="E43" s="10"/>
      <c r="F43" s="30" t="s">
        <v>165</v>
      </c>
      <c r="G43" s="10" t="s">
        <v>94</v>
      </c>
      <c r="H43" s="31">
        <f t="shared" si="0"/>
        <v>0.3</v>
      </c>
      <c r="I43" s="31"/>
      <c r="J43" s="31">
        <v>0.3</v>
      </c>
      <c r="K43" s="31"/>
    </row>
    <row r="44" spans="1:11" ht="36" customHeight="1">
      <c r="A44" s="38"/>
      <c r="B44" s="30" t="s">
        <v>196</v>
      </c>
      <c r="C44" s="10" t="s">
        <v>197</v>
      </c>
      <c r="D44" s="31">
        <f t="shared" si="1"/>
        <v>0</v>
      </c>
      <c r="E44" s="10"/>
      <c r="F44" s="30" t="s">
        <v>196</v>
      </c>
      <c r="G44" s="10" t="s">
        <v>197</v>
      </c>
      <c r="H44" s="31">
        <f t="shared" si="0"/>
        <v>0</v>
      </c>
      <c r="I44" s="31"/>
      <c r="J44" s="31">
        <v>0</v>
      </c>
      <c r="K44" s="31"/>
    </row>
    <row r="45" spans="1:11" ht="36" customHeight="1">
      <c r="A45" s="38"/>
      <c r="B45" s="66" t="s">
        <v>5</v>
      </c>
      <c r="C45" s="66"/>
      <c r="D45" s="31">
        <f>D6+D18+D27</f>
        <v>130.59</v>
      </c>
      <c r="E45" s="10"/>
      <c r="F45" s="10"/>
      <c r="G45" s="10" t="s">
        <v>147</v>
      </c>
      <c r="H45" s="31">
        <f>H6+H18+H27</f>
        <v>130.59</v>
      </c>
      <c r="I45" s="31">
        <f>I6+I18+I27</f>
        <v>119.41</v>
      </c>
      <c r="J45" s="31">
        <f>J6+J18+J27</f>
        <v>11.18</v>
      </c>
      <c r="K45" s="31"/>
    </row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</sheetData>
  <sheetProtection/>
  <mergeCells count="36">
    <mergeCell ref="E28:E37"/>
    <mergeCell ref="B45:C45"/>
    <mergeCell ref="A28:A37"/>
    <mergeCell ref="B28:B37"/>
    <mergeCell ref="C28:C37"/>
    <mergeCell ref="D28:D37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7" sqref="G7"/>
    </sheetView>
  </sheetViews>
  <sheetFormatPr defaultColWidth="9.00390625" defaultRowHeight="13.5"/>
  <sheetData>
    <row r="1" spans="1:18" ht="30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25" customHeight="1">
      <c r="A2" s="42"/>
      <c r="B2" s="13"/>
      <c r="C2" s="13"/>
      <c r="D2" s="13"/>
      <c r="E2" s="13"/>
      <c r="F2" s="13"/>
      <c r="G2" s="42"/>
      <c r="H2" s="13"/>
      <c r="I2" s="13"/>
      <c r="J2" s="13"/>
      <c r="K2" s="13"/>
      <c r="L2" s="13"/>
      <c r="M2" s="13"/>
      <c r="N2" s="13"/>
      <c r="O2" s="13"/>
      <c r="P2" s="13"/>
      <c r="Q2" s="65" t="s">
        <v>79</v>
      </c>
      <c r="R2" s="65"/>
    </row>
    <row r="3" spans="1:18" ht="48.75" customHeight="1">
      <c r="A3" s="84" t="s">
        <v>198</v>
      </c>
      <c r="B3" s="84"/>
      <c r="C3" s="84"/>
      <c r="D3" s="84"/>
      <c r="E3" s="84"/>
      <c r="F3" s="84"/>
      <c r="G3" s="84" t="s">
        <v>199</v>
      </c>
      <c r="H3" s="84"/>
      <c r="I3" s="84"/>
      <c r="J3" s="84"/>
      <c r="K3" s="84"/>
      <c r="L3" s="84"/>
      <c r="M3" s="84" t="s">
        <v>200</v>
      </c>
      <c r="N3" s="84"/>
      <c r="O3" s="84"/>
      <c r="P3" s="84"/>
      <c r="Q3" s="84"/>
      <c r="R3" s="84"/>
    </row>
    <row r="4" spans="1:18" ht="48.75" customHeight="1">
      <c r="A4" s="85" t="s">
        <v>5</v>
      </c>
      <c r="B4" s="66" t="s">
        <v>40</v>
      </c>
      <c r="C4" s="85" t="s">
        <v>41</v>
      </c>
      <c r="D4" s="85"/>
      <c r="E4" s="85"/>
      <c r="F4" s="66" t="s">
        <v>42</v>
      </c>
      <c r="G4" s="85" t="s">
        <v>5</v>
      </c>
      <c r="H4" s="66" t="s">
        <v>201</v>
      </c>
      <c r="I4" s="85" t="s">
        <v>41</v>
      </c>
      <c r="J4" s="85"/>
      <c r="K4" s="85"/>
      <c r="L4" s="66" t="s">
        <v>42</v>
      </c>
      <c r="M4" s="85" t="s">
        <v>5</v>
      </c>
      <c r="N4" s="66" t="s">
        <v>40</v>
      </c>
      <c r="O4" s="85" t="s">
        <v>41</v>
      </c>
      <c r="P4" s="85"/>
      <c r="Q4" s="85"/>
      <c r="R4" s="66" t="s">
        <v>42</v>
      </c>
    </row>
    <row r="5" spans="1:18" ht="52.5" customHeight="1">
      <c r="A5" s="85"/>
      <c r="B5" s="66"/>
      <c r="C5" s="10" t="s">
        <v>25</v>
      </c>
      <c r="D5" s="10" t="s">
        <v>43</v>
      </c>
      <c r="E5" s="10" t="s">
        <v>44</v>
      </c>
      <c r="F5" s="66"/>
      <c r="G5" s="85"/>
      <c r="H5" s="66"/>
      <c r="I5" s="10" t="s">
        <v>25</v>
      </c>
      <c r="J5" s="10" t="s">
        <v>43</v>
      </c>
      <c r="K5" s="10" t="s">
        <v>44</v>
      </c>
      <c r="L5" s="66"/>
      <c r="M5" s="85"/>
      <c r="N5" s="66"/>
      <c r="O5" s="10" t="s">
        <v>25</v>
      </c>
      <c r="P5" s="10" t="s">
        <v>43</v>
      </c>
      <c r="Q5" s="10" t="s">
        <v>44</v>
      </c>
      <c r="R5" s="66"/>
    </row>
    <row r="6" spans="1:18" ht="43.5" customHeight="1">
      <c r="A6" s="44">
        <f>B6+C6+F6</f>
        <v>4.19</v>
      </c>
      <c r="B6" s="44"/>
      <c r="C6" s="44">
        <f>D6+E6</f>
        <v>3.35</v>
      </c>
      <c r="D6" s="44"/>
      <c r="E6" s="44">
        <v>3.35</v>
      </c>
      <c r="F6" s="44">
        <v>0.84</v>
      </c>
      <c r="G6" s="44">
        <f>H6+I6+L6</f>
        <v>4.19</v>
      </c>
      <c r="H6" s="44"/>
      <c r="I6" s="44">
        <f>J6+K6</f>
        <v>3.35</v>
      </c>
      <c r="J6" s="44"/>
      <c r="K6" s="44">
        <v>3.35</v>
      </c>
      <c r="L6" s="44">
        <v>0.84</v>
      </c>
      <c r="M6" s="43">
        <f>O6+R6</f>
        <v>3.4</v>
      </c>
      <c r="N6" s="43">
        <v>0</v>
      </c>
      <c r="O6" s="43">
        <f>Q6+P6</f>
        <v>2.5</v>
      </c>
      <c r="P6" s="43">
        <v>0</v>
      </c>
      <c r="Q6" s="43">
        <v>2.5</v>
      </c>
      <c r="R6" s="43">
        <v>0.9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5" t="s">
        <v>202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86" t="s">
        <v>203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sheetProtection/>
  <mergeCells count="19">
    <mergeCell ref="A12:F12"/>
    <mergeCell ref="G12:L12"/>
    <mergeCell ref="M4:M5"/>
    <mergeCell ref="N4:N5"/>
    <mergeCell ref="A4:A5"/>
    <mergeCell ref="B4:B5"/>
    <mergeCell ref="C4:E4"/>
    <mergeCell ref="F4:F5"/>
    <mergeCell ref="O4:Q4"/>
    <mergeCell ref="R4:R5"/>
    <mergeCell ref="G4:G5"/>
    <mergeCell ref="H4:H5"/>
    <mergeCell ref="I4:K4"/>
    <mergeCell ref="L4:L5"/>
    <mergeCell ref="A1:R1"/>
    <mergeCell ref="Q2:R2"/>
    <mergeCell ref="A3:F3"/>
    <mergeCell ref="G3:L3"/>
    <mergeCell ref="M3:R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1" sqref="A21:F21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9" t="s">
        <v>83</v>
      </c>
      <c r="F2" s="89"/>
    </row>
    <row r="3" spans="1:6" ht="27" customHeight="1">
      <c r="A3" s="88" t="s">
        <v>23</v>
      </c>
      <c r="B3" s="88" t="s">
        <v>46</v>
      </c>
      <c r="C3" s="88" t="s">
        <v>47</v>
      </c>
      <c r="D3" s="88" t="s">
        <v>48</v>
      </c>
      <c r="E3" s="88"/>
      <c r="F3" s="88"/>
    </row>
    <row r="4" spans="1:6" ht="27" customHeight="1">
      <c r="A4" s="88"/>
      <c r="B4" s="88"/>
      <c r="C4" s="88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8" t="s">
        <v>5</v>
      </c>
      <c r="B20" s="88"/>
      <c r="C20" s="5"/>
      <c r="D20" s="5"/>
      <c r="E20" s="5"/>
      <c r="F20" s="5"/>
    </row>
    <row r="21" spans="1:6" ht="14.25">
      <c r="A21" s="87" t="s">
        <v>208</v>
      </c>
      <c r="B21" s="87"/>
      <c r="C21" s="87"/>
      <c r="D21" s="87"/>
      <c r="E21" s="87"/>
      <c r="F21" s="87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B17" sqref="B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6" t="s">
        <v>1</v>
      </c>
      <c r="B3" s="66"/>
      <c r="C3" s="66" t="s">
        <v>2</v>
      </c>
      <c r="D3" s="66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155.58999999999997</v>
      </c>
      <c r="C5" s="11" t="s">
        <v>52</v>
      </c>
      <c r="D5" s="10">
        <v>123.22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116</v>
      </c>
      <c r="D11" s="10">
        <v>15.44</v>
      </c>
    </row>
    <row r="12" spans="1:4" ht="27.75" customHeight="1">
      <c r="A12" s="10"/>
      <c r="B12" s="10"/>
      <c r="C12" s="11" t="s">
        <v>121</v>
      </c>
      <c r="D12" s="10">
        <v>8.29</v>
      </c>
    </row>
    <row r="13" spans="1:4" ht="27.75" customHeight="1">
      <c r="A13" s="10"/>
      <c r="B13" s="10"/>
      <c r="C13" s="12" t="s">
        <v>122</v>
      </c>
      <c r="D13" s="10">
        <v>8.64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155.58999999999997</v>
      </c>
      <c r="C15" s="10" t="s">
        <v>63</v>
      </c>
      <c r="D15" s="10">
        <f>SUM(D5:D14)</f>
        <v>155.58999999999997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155.58999999999997</v>
      </c>
      <c r="C20" s="10" t="s">
        <v>20</v>
      </c>
      <c r="D20" s="10">
        <f>+D15+D17</f>
        <v>155.58999999999997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6">
      <selection activeCell="C5" sqref="C5:C25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9" t="s">
        <v>81</v>
      </c>
      <c r="L2" s="89"/>
    </row>
    <row r="3" spans="1:12" ht="41.25" customHeight="1">
      <c r="A3" s="90" t="s">
        <v>68</v>
      </c>
      <c r="B3" s="90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123.22</v>
      </c>
      <c r="D5" s="32"/>
      <c r="E5" s="26">
        <v>123.22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20113</v>
      </c>
      <c r="B6" s="10" t="s">
        <v>136</v>
      </c>
      <c r="C6" s="26">
        <f aca="true" t="shared" si="0" ref="C6:C25">D6+E6</f>
        <v>123.22</v>
      </c>
      <c r="D6" s="32"/>
      <c r="E6" s="26">
        <v>123.22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2011301</v>
      </c>
      <c r="B7" s="46" t="s">
        <v>137</v>
      </c>
      <c r="C7" s="26">
        <f t="shared" si="0"/>
        <v>98.22</v>
      </c>
      <c r="D7" s="32"/>
      <c r="E7" s="26">
        <v>98.22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2011308</v>
      </c>
      <c r="B8" s="46" t="s">
        <v>138</v>
      </c>
      <c r="C8" s="26">
        <f t="shared" si="0"/>
        <v>20</v>
      </c>
      <c r="D8" s="32"/>
      <c r="E8" s="26">
        <v>20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2011399</v>
      </c>
      <c r="B9" s="46" t="s">
        <v>139</v>
      </c>
      <c r="C9" s="26">
        <f t="shared" si="0"/>
        <v>5</v>
      </c>
      <c r="D9" s="32"/>
      <c r="E9" s="26">
        <v>5</v>
      </c>
      <c r="F9" s="5"/>
      <c r="G9" s="5"/>
      <c r="H9" s="5"/>
      <c r="I9" s="5"/>
      <c r="J9" s="5"/>
      <c r="K9" s="5"/>
      <c r="L9" s="5"/>
    </row>
    <row r="10" spans="1:12" ht="27.75" customHeight="1">
      <c r="A10" s="10">
        <v>208</v>
      </c>
      <c r="B10" s="10" t="s">
        <v>125</v>
      </c>
      <c r="C10" s="26">
        <f t="shared" si="0"/>
        <v>15.44</v>
      </c>
      <c r="D10" s="32"/>
      <c r="E10" s="26">
        <v>15.44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</v>
      </c>
      <c r="B11" s="10" t="s">
        <v>140</v>
      </c>
      <c r="C11" s="26">
        <f t="shared" si="0"/>
        <v>14.77</v>
      </c>
      <c r="D11" s="32"/>
      <c r="E11" s="26">
        <v>14.77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23">
        <v>2082699</v>
      </c>
      <c r="B12" s="10" t="s">
        <v>141</v>
      </c>
      <c r="C12" s="26">
        <f t="shared" si="0"/>
        <v>14.77</v>
      </c>
      <c r="D12" s="32"/>
      <c r="E12" s="26">
        <v>14.77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</v>
      </c>
      <c r="B13" s="10" t="s">
        <v>126</v>
      </c>
      <c r="C13" s="26">
        <f t="shared" si="0"/>
        <v>0.67</v>
      </c>
      <c r="D13" s="32"/>
      <c r="E13" s="26">
        <v>0.67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2082701</v>
      </c>
      <c r="B14" s="10" t="s">
        <v>127</v>
      </c>
      <c r="C14" s="26">
        <f t="shared" si="0"/>
        <v>0</v>
      </c>
      <c r="D14" s="32"/>
      <c r="E14" s="26">
        <v>0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2082702</v>
      </c>
      <c r="B15" s="10" t="s">
        <v>128</v>
      </c>
      <c r="C15" s="26">
        <f t="shared" si="0"/>
        <v>0.15</v>
      </c>
      <c r="D15" s="32"/>
      <c r="E15" s="26">
        <v>0.15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2082703</v>
      </c>
      <c r="B16" s="10" t="s">
        <v>129</v>
      </c>
      <c r="C16" s="26">
        <f t="shared" si="0"/>
        <v>0.52</v>
      </c>
      <c r="D16" s="32"/>
      <c r="E16" s="26">
        <v>0.52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</v>
      </c>
      <c r="B17" s="10" t="s">
        <v>130</v>
      </c>
      <c r="C17" s="26">
        <f t="shared" si="0"/>
        <v>8.29</v>
      </c>
      <c r="D17" s="32"/>
      <c r="E17" s="26">
        <v>8.29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</v>
      </c>
      <c r="B18" s="24" t="s">
        <v>142</v>
      </c>
      <c r="C18" s="26">
        <f t="shared" si="0"/>
        <v>2.38</v>
      </c>
      <c r="D18" s="32"/>
      <c r="E18" s="26">
        <v>2.38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2101103</v>
      </c>
      <c r="B19" s="25" t="s">
        <v>143</v>
      </c>
      <c r="C19" s="26">
        <f t="shared" si="0"/>
        <v>2.38</v>
      </c>
      <c r="D19" s="32"/>
      <c r="E19" s="26">
        <v>2.38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</v>
      </c>
      <c r="B20" s="10" t="s">
        <v>131</v>
      </c>
      <c r="C20" s="26">
        <f t="shared" si="0"/>
        <v>5.91</v>
      </c>
      <c r="D20" s="32"/>
      <c r="E20" s="26">
        <v>5.91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2101201</v>
      </c>
      <c r="B21" s="10" t="s">
        <v>132</v>
      </c>
      <c r="C21" s="26">
        <f t="shared" si="0"/>
        <v>5.91</v>
      </c>
      <c r="D21" s="32"/>
      <c r="E21" s="26">
        <v>5.91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</v>
      </c>
      <c r="B22" s="10" t="s">
        <v>133</v>
      </c>
      <c r="C22" s="26">
        <f t="shared" si="0"/>
        <v>8.64</v>
      </c>
      <c r="D22" s="32"/>
      <c r="E22" s="26">
        <v>8.64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</v>
      </c>
      <c r="B23" s="10" t="s">
        <v>134</v>
      </c>
      <c r="C23" s="26">
        <f t="shared" si="0"/>
        <v>8.64</v>
      </c>
      <c r="D23" s="32"/>
      <c r="E23" s="32">
        <v>8.64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10">
        <v>2210201</v>
      </c>
      <c r="B24" s="10" t="s">
        <v>111</v>
      </c>
      <c r="C24" s="26">
        <f t="shared" si="0"/>
        <v>8.64</v>
      </c>
      <c r="D24" s="32"/>
      <c r="E24" s="32">
        <v>8.64</v>
      </c>
      <c r="F24" s="5"/>
      <c r="G24" s="5"/>
      <c r="H24" s="5"/>
      <c r="I24" s="5"/>
      <c r="J24" s="5"/>
      <c r="K24" s="5"/>
      <c r="L24" s="5"/>
    </row>
    <row r="25" spans="1:12" ht="27.75" customHeight="1">
      <c r="A25" s="88" t="s">
        <v>75</v>
      </c>
      <c r="B25" s="88"/>
      <c r="C25" s="26">
        <f t="shared" si="0"/>
        <v>155.58999999999997</v>
      </c>
      <c r="D25" s="32">
        <f>D5+D9+D16+D19</f>
        <v>0</v>
      </c>
      <c r="E25" s="32">
        <f>E5+E10+E17+E22</f>
        <v>155.58999999999997</v>
      </c>
      <c r="F25" s="5"/>
      <c r="G25" s="5"/>
      <c r="H25" s="5"/>
      <c r="I25" s="5"/>
      <c r="J25" s="5"/>
      <c r="K25" s="5"/>
      <c r="L25" s="5"/>
    </row>
  </sheetData>
  <sheetProtection/>
  <mergeCells count="3">
    <mergeCell ref="A3:B3"/>
    <mergeCell ref="A25:B25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2">
      <selection activeCell="C5" sqref="C5:C25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91" t="s">
        <v>76</v>
      </c>
      <c r="C1" s="91"/>
      <c r="D1" s="92"/>
      <c r="E1" s="91"/>
      <c r="F1" s="91"/>
      <c r="G1" s="91"/>
      <c r="H1" s="91"/>
    </row>
    <row r="2" spans="1:8" ht="20.25" customHeight="1">
      <c r="A2" s="19"/>
      <c r="B2" s="15"/>
      <c r="C2" s="15"/>
      <c r="D2" s="15"/>
      <c r="E2" s="15"/>
      <c r="F2" s="15"/>
      <c r="G2" s="89" t="s">
        <v>83</v>
      </c>
      <c r="H2" s="89"/>
    </row>
    <row r="3" spans="1:8" ht="30.75" customHeight="1">
      <c r="A3" s="90" t="s">
        <v>68</v>
      </c>
      <c r="B3" s="90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31">
        <f>D5+E5</f>
        <v>123.22</v>
      </c>
      <c r="D5" s="31">
        <f>D6</f>
        <v>98.22</v>
      </c>
      <c r="E5" s="31">
        <f>E6</f>
        <v>25</v>
      </c>
      <c r="F5" s="5"/>
      <c r="G5" s="5"/>
      <c r="H5" s="5"/>
    </row>
    <row r="6" spans="1:8" ht="23.25" customHeight="1">
      <c r="A6" s="10">
        <v>20113</v>
      </c>
      <c r="B6" s="10" t="s">
        <v>136</v>
      </c>
      <c r="C6" s="31">
        <f aca="true" t="shared" si="0" ref="C6:C25">D6+E6</f>
        <v>123.22</v>
      </c>
      <c r="D6" s="31">
        <f>D7</f>
        <v>98.22</v>
      </c>
      <c r="E6" s="31">
        <v>25</v>
      </c>
      <c r="F6" s="9"/>
      <c r="G6" s="9"/>
      <c r="H6" s="5"/>
    </row>
    <row r="7" spans="1:8" ht="23.25" customHeight="1">
      <c r="A7" s="10">
        <v>2011301</v>
      </c>
      <c r="B7" s="10" t="s">
        <v>137</v>
      </c>
      <c r="C7" s="31">
        <f t="shared" si="0"/>
        <v>98.22</v>
      </c>
      <c r="D7" s="31">
        <v>98.22</v>
      </c>
      <c r="E7" s="31">
        <v>0</v>
      </c>
      <c r="F7" s="9"/>
      <c r="G7" s="9"/>
      <c r="H7" s="5"/>
    </row>
    <row r="8" spans="1:8" ht="23.25" customHeight="1">
      <c r="A8" s="10">
        <v>2011308</v>
      </c>
      <c r="B8" s="10" t="s">
        <v>138</v>
      </c>
      <c r="C8" s="31">
        <f t="shared" si="0"/>
        <v>20</v>
      </c>
      <c r="D8" s="31">
        <v>0</v>
      </c>
      <c r="E8" s="31">
        <v>20</v>
      </c>
      <c r="F8" s="9"/>
      <c r="G8" s="9"/>
      <c r="H8" s="5"/>
    </row>
    <row r="9" spans="1:8" ht="23.25" customHeight="1">
      <c r="A9" s="10">
        <v>2011399</v>
      </c>
      <c r="B9" s="10" t="s">
        <v>139</v>
      </c>
      <c r="C9" s="31">
        <f t="shared" si="0"/>
        <v>5</v>
      </c>
      <c r="D9" s="31">
        <v>0</v>
      </c>
      <c r="E9" s="31">
        <v>5</v>
      </c>
      <c r="F9" s="9"/>
      <c r="G9" s="9"/>
      <c r="H9" s="5"/>
    </row>
    <row r="10" spans="1:8" ht="23.25" customHeight="1">
      <c r="A10" s="10">
        <v>208</v>
      </c>
      <c r="B10" s="10" t="s">
        <v>125</v>
      </c>
      <c r="C10" s="31">
        <f t="shared" si="0"/>
        <v>15.44</v>
      </c>
      <c r="D10" s="31">
        <f>D11+D13</f>
        <v>15.44</v>
      </c>
      <c r="E10" s="31">
        <f>E11+E13</f>
        <v>0</v>
      </c>
      <c r="F10" s="9"/>
      <c r="G10" s="9"/>
      <c r="H10" s="5"/>
    </row>
    <row r="11" spans="1:8" ht="23.25" customHeight="1">
      <c r="A11" s="23">
        <v>20826</v>
      </c>
      <c r="B11" s="10" t="s">
        <v>140</v>
      </c>
      <c r="C11" s="31">
        <f t="shared" si="0"/>
        <v>14.77</v>
      </c>
      <c r="D11" s="31">
        <f>D12</f>
        <v>14.77</v>
      </c>
      <c r="E11" s="31">
        <v>0</v>
      </c>
      <c r="F11" s="9"/>
      <c r="G11" s="9"/>
      <c r="H11" s="5"/>
    </row>
    <row r="12" spans="1:8" ht="23.25" customHeight="1">
      <c r="A12" s="23">
        <v>2082699</v>
      </c>
      <c r="B12" s="10" t="s">
        <v>141</v>
      </c>
      <c r="C12" s="31">
        <f t="shared" si="0"/>
        <v>14.77</v>
      </c>
      <c r="D12" s="31">
        <v>14.77</v>
      </c>
      <c r="E12" s="31">
        <v>0</v>
      </c>
      <c r="F12" s="9"/>
      <c r="G12" s="9"/>
      <c r="H12" s="5"/>
    </row>
    <row r="13" spans="1:8" ht="23.25" customHeight="1">
      <c r="A13" s="10">
        <v>20827</v>
      </c>
      <c r="B13" s="10" t="s">
        <v>126</v>
      </c>
      <c r="C13" s="31">
        <f t="shared" si="0"/>
        <v>0.67</v>
      </c>
      <c r="D13" s="31">
        <f>D14+D15+D16</f>
        <v>0.67</v>
      </c>
      <c r="E13" s="31">
        <f>E14+E15+E16</f>
        <v>0</v>
      </c>
      <c r="F13" s="9"/>
      <c r="G13" s="9"/>
      <c r="H13" s="5"/>
    </row>
    <row r="14" spans="1:8" ht="23.25" customHeight="1">
      <c r="A14" s="10">
        <v>2082701</v>
      </c>
      <c r="B14" s="10" t="s">
        <v>127</v>
      </c>
      <c r="C14" s="31">
        <f t="shared" si="0"/>
        <v>0</v>
      </c>
      <c r="D14" s="31">
        <v>0</v>
      </c>
      <c r="E14" s="31">
        <v>0</v>
      </c>
      <c r="F14" s="9"/>
      <c r="G14" s="9"/>
      <c r="H14" s="5"/>
    </row>
    <row r="15" spans="1:8" ht="23.25" customHeight="1">
      <c r="A15" s="10">
        <v>2082702</v>
      </c>
      <c r="B15" s="10" t="s">
        <v>128</v>
      </c>
      <c r="C15" s="31">
        <f t="shared" si="0"/>
        <v>0.15</v>
      </c>
      <c r="D15" s="31">
        <v>0.15</v>
      </c>
      <c r="E15" s="31">
        <v>0</v>
      </c>
      <c r="F15" s="9"/>
      <c r="G15" s="9"/>
      <c r="H15" s="5"/>
    </row>
    <row r="16" spans="1:8" ht="23.25" customHeight="1">
      <c r="A16" s="10">
        <v>2082703</v>
      </c>
      <c r="B16" s="10" t="s">
        <v>129</v>
      </c>
      <c r="C16" s="31">
        <f t="shared" si="0"/>
        <v>0.52</v>
      </c>
      <c r="D16" s="31">
        <v>0.52</v>
      </c>
      <c r="E16" s="31">
        <v>0</v>
      </c>
      <c r="F16" s="9"/>
      <c r="G16" s="9"/>
      <c r="H16" s="5"/>
    </row>
    <row r="17" spans="1:8" ht="23.25" customHeight="1">
      <c r="A17" s="10">
        <v>210</v>
      </c>
      <c r="B17" s="10" t="s">
        <v>130</v>
      </c>
      <c r="C17" s="31">
        <f t="shared" si="0"/>
        <v>8.29</v>
      </c>
      <c r="D17" s="31">
        <f>D18+D20</f>
        <v>8.29</v>
      </c>
      <c r="E17" s="31">
        <f>E18</f>
        <v>0</v>
      </c>
      <c r="F17" s="9"/>
      <c r="G17" s="9"/>
      <c r="H17" s="5"/>
    </row>
    <row r="18" spans="1:8" ht="23.25" customHeight="1">
      <c r="A18" s="10">
        <v>21011</v>
      </c>
      <c r="B18" s="24" t="s">
        <v>142</v>
      </c>
      <c r="C18" s="31">
        <f t="shared" si="0"/>
        <v>2.38</v>
      </c>
      <c r="D18" s="31">
        <f>D19</f>
        <v>2.38</v>
      </c>
      <c r="E18" s="31">
        <f>E19</f>
        <v>0</v>
      </c>
      <c r="F18" s="9"/>
      <c r="G18" s="9"/>
      <c r="H18" s="5"/>
    </row>
    <row r="19" spans="1:8" ht="23.25" customHeight="1">
      <c r="A19" s="10">
        <v>2101103</v>
      </c>
      <c r="B19" s="25" t="s">
        <v>143</v>
      </c>
      <c r="C19" s="31">
        <f t="shared" si="0"/>
        <v>2.38</v>
      </c>
      <c r="D19" s="31">
        <v>2.38</v>
      </c>
      <c r="E19" s="31">
        <v>0</v>
      </c>
      <c r="F19" s="9"/>
      <c r="G19" s="9"/>
      <c r="H19" s="5"/>
    </row>
    <row r="20" spans="1:8" ht="23.25" customHeight="1">
      <c r="A20" s="10">
        <v>21012</v>
      </c>
      <c r="B20" s="10" t="s">
        <v>131</v>
      </c>
      <c r="C20" s="31">
        <f t="shared" si="0"/>
        <v>5.91</v>
      </c>
      <c r="D20" s="31">
        <f>D21</f>
        <v>5.91</v>
      </c>
      <c r="E20" s="31">
        <f>E21</f>
        <v>0</v>
      </c>
      <c r="F20" s="9"/>
      <c r="G20" s="9"/>
      <c r="H20" s="5"/>
    </row>
    <row r="21" spans="1:8" ht="23.25" customHeight="1">
      <c r="A21" s="10">
        <v>2101201</v>
      </c>
      <c r="B21" s="10" t="s">
        <v>132</v>
      </c>
      <c r="C21" s="31">
        <f t="shared" si="0"/>
        <v>5.91</v>
      </c>
      <c r="D21" s="31">
        <v>5.91</v>
      </c>
      <c r="E21" s="31">
        <f>E22+E23</f>
        <v>0</v>
      </c>
      <c r="F21" s="9"/>
      <c r="G21" s="9"/>
      <c r="H21" s="5"/>
    </row>
    <row r="22" spans="1:8" ht="23.25" customHeight="1">
      <c r="A22" s="10">
        <v>221</v>
      </c>
      <c r="B22" s="10" t="s">
        <v>133</v>
      </c>
      <c r="C22" s="31">
        <f t="shared" si="0"/>
        <v>8.64</v>
      </c>
      <c r="D22" s="31">
        <v>8.64</v>
      </c>
      <c r="E22" s="31">
        <v>0</v>
      </c>
      <c r="F22" s="9"/>
      <c r="G22" s="9"/>
      <c r="H22" s="5"/>
    </row>
    <row r="23" spans="1:8" ht="23.25" customHeight="1">
      <c r="A23" s="10">
        <v>22102</v>
      </c>
      <c r="B23" s="10" t="s">
        <v>134</v>
      </c>
      <c r="C23" s="31">
        <f t="shared" si="0"/>
        <v>8.64</v>
      </c>
      <c r="D23" s="31">
        <v>8.64</v>
      </c>
      <c r="E23" s="31">
        <v>0</v>
      </c>
      <c r="F23" s="5"/>
      <c r="G23" s="5"/>
      <c r="H23" s="5"/>
    </row>
    <row r="24" spans="1:8" ht="23.25" customHeight="1">
      <c r="A24" s="10">
        <v>2210201</v>
      </c>
      <c r="B24" s="10" t="s">
        <v>111</v>
      </c>
      <c r="C24" s="31">
        <f t="shared" si="0"/>
        <v>8.64</v>
      </c>
      <c r="D24" s="31">
        <v>8.64</v>
      </c>
      <c r="E24" s="31">
        <v>0</v>
      </c>
      <c r="F24" s="5"/>
      <c r="G24" s="5"/>
      <c r="H24" s="5"/>
    </row>
    <row r="25" spans="1:8" ht="23.25" customHeight="1">
      <c r="A25" s="88" t="s">
        <v>75</v>
      </c>
      <c r="B25" s="88"/>
      <c r="C25" s="31">
        <f t="shared" si="0"/>
        <v>155.58999999999997</v>
      </c>
      <c r="D25" s="33">
        <f>D5+D10+D17+D22</f>
        <v>130.58999999999997</v>
      </c>
      <c r="E25" s="33">
        <f>E5+E10+E17+E20</f>
        <v>25</v>
      </c>
      <c r="F25" s="5"/>
      <c r="G25" s="5"/>
      <c r="H25" s="5"/>
    </row>
  </sheetData>
  <sheetProtection/>
  <mergeCells count="4">
    <mergeCell ref="A3:B3"/>
    <mergeCell ref="A25:B25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2018-04-19T14:24:20Z</dcterms:modified>
  <cp:category/>
  <cp:version/>
  <cp:contentType/>
  <cp:contentStatus/>
</cp:coreProperties>
</file>