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281" windowWidth="19200" windowHeight="11640" firstSheet="4" activeTab="4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<sst xmlns="http://schemas.openxmlformats.org/spreadsheetml/2006/main" count="334" uniqueCount="206">
  <si>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</si>
  <si>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</si>
  <si>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</si>
  <si>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</si>
  <si>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</si>
  <si>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</si>
  <si>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</si>
  <si>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</si>
  <si>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</si>
  <si>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</si>
  <si>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</si>
  <si>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</si>
  <si>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</si>
  <si>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</si>
  <si>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（三）……</t>
  </si>
  <si>
    <t>二、上年结转</t>
  </si>
  <si>
    <t>（四）……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</si>
  <si>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</si>
  <si>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</si>
  <si>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</si>
  <si>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</si>
  <si>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</si>
  <si>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</si>
  <si>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</si>
  <si>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</si>
  <si>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</si>
  <si>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</si>
  <si>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</si>
  <si>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</si>
  <si>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一般公共预算支出表</t>
  </si>
  <si>
    <t>一般公共预算基本支出表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</si>
  <si>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</si>
  <si>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</si>
  <si>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</si>
  <si>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</si>
  <si>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</si>
  <si>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</si>
  <si>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</si>
  <si>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</si>
  <si>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</si>
  <si>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</si>
  <si>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</si>
  <si>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</si>
  <si>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</si>
  <si>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</si>
  <si>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</si>
  <si>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</si>
  <si>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</si>
  <si>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</si>
  <si>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</si>
  <si>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</si>
  <si>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</si>
  <si>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</si>
  <si>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</si>
  <si>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</si>
  <si>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</si>
  <si>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</si>
  <si>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</si>
  <si>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</si>
  <si>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</si>
  <si>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</si>
  <si>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</si>
  <si>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</si>
  <si>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</si>
  <si>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</si>
  <si>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</si>
  <si>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</si>
  <si>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</si>
  <si>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</si>
  <si>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</si>
  <si>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</si>
  <si>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</si>
  <si>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</si>
  <si>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</si>
  <si>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</si>
  <si>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</si>
  <si>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</si>
  <si>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</si>
  <si>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</si>
  <si>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</si>
  <si>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</si>
  <si>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</si>
  <si>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</si>
  <si>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</si>
  <si>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</si>
  <si>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</si>
  <si>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</si>
  <si>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附件5：</t>
  </si>
  <si>
    <t>一般公共预算“三公”经费支出表</t>
  </si>
  <si>
    <t>年基本支出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</si>
  <si>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</si>
  <si>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</si>
  <si>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</si>
  <si>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</si>
  <si>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</si>
  <si>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</si>
  <si>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</si>
  <si>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</si>
  <si>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</si>
  <si>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</si>
  <si>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</si>
  <si>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</si>
  <si>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取暖费</t>
  </si>
  <si>
    <t>其他交通费用</t>
  </si>
  <si>
    <t>对个人和家庭的补助</t>
  </si>
  <si>
    <t>退休费</t>
  </si>
  <si>
    <t xml:space="preserve">抚恤金 </t>
  </si>
  <si>
    <t>生活补助</t>
  </si>
  <si>
    <t>救济费</t>
  </si>
  <si>
    <t>助学金</t>
  </si>
  <si>
    <t>奖励金</t>
  </si>
  <si>
    <t>其他对个人和家庭的补助支出</t>
  </si>
  <si>
    <t>(五）</t>
  </si>
  <si>
    <t>（六）</t>
  </si>
  <si>
    <t>（七）社会保障和就业</t>
  </si>
  <si>
    <t>七、社会保障和就业支出</t>
  </si>
  <si>
    <t>机关事业单位基本养老保险缴费</t>
  </si>
  <si>
    <t>其他社会保险缴费</t>
  </si>
  <si>
    <t>（八）医疗卫生与计划生育支出</t>
  </si>
  <si>
    <t>（九）住房保障支出</t>
  </si>
  <si>
    <t>八、医疗卫生与计划生育支出</t>
  </si>
  <si>
    <t>九、住房保障支出</t>
  </si>
  <si>
    <t>附件5：</t>
  </si>
  <si>
    <t xml:space="preserve">                                      单位：万元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</si>
  <si>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</si>
  <si>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社会保障和就业支出</t>
  </si>
  <si>
    <t>财政对基本养老保险基金的补助</t>
  </si>
  <si>
    <t>财政对其他基本养老保险基金的补助</t>
  </si>
  <si>
    <t>财政对社会保险基金的补助</t>
  </si>
  <si>
    <t>财政对失业保险基金的补助</t>
  </si>
  <si>
    <t>财政对工伤保险基金的补助</t>
  </si>
  <si>
    <t>财政对生育保险基金的补助</t>
  </si>
  <si>
    <t>医疗卫生与计划生育支出</t>
  </si>
  <si>
    <t>行政事业单位医疗</t>
  </si>
  <si>
    <t xml:space="preserve">    公务员医疗补助</t>
  </si>
  <si>
    <t>财政对基本医疗保险基金的补助</t>
  </si>
  <si>
    <t>财政对城镇职工基本医疗保险基金的补助</t>
  </si>
  <si>
    <t>住房保障支出</t>
  </si>
  <si>
    <t>住房改革支出</t>
  </si>
  <si>
    <t>住房公积金</t>
  </si>
  <si>
    <t>政府办公厅（室）及相关机构事务</t>
  </si>
  <si>
    <t>行政运行</t>
  </si>
  <si>
    <t>其他政府办公厅（室）及相关机构事务支出</t>
  </si>
  <si>
    <t xml:space="preserve"> 2017年预算数</t>
  </si>
  <si>
    <t xml:space="preserve"> 2017年预算执行数</t>
  </si>
  <si>
    <t xml:space="preserve"> 2018年预算数</t>
  </si>
  <si>
    <t>因公出国(境)费</t>
  </si>
  <si>
    <t>注：1.如此表无数据，则以空表形式公开，请不要删除此表；</t>
  </si>
  <si>
    <t xml:space="preserve">       2.如此表为空表，请说明原因。</t>
  </si>
  <si>
    <t>政府预算经济分类</t>
  </si>
  <si>
    <t>部门预算经济分类</t>
  </si>
  <si>
    <t>科目名称</t>
  </si>
  <si>
    <t>合计</t>
  </si>
  <si>
    <t>类</t>
  </si>
  <si>
    <t>款</t>
  </si>
  <si>
    <t>机关工资福利支出</t>
  </si>
  <si>
    <t>01</t>
  </si>
  <si>
    <t>工资奖金津补贴</t>
  </si>
  <si>
    <r>
      <t>0</t>
    </r>
    <r>
      <rPr>
        <sz val="10.5"/>
        <color indexed="8"/>
        <rFont val="宋体"/>
        <family val="0"/>
      </rPr>
      <t>1</t>
    </r>
  </si>
  <si>
    <r>
      <t>02</t>
    </r>
  </si>
  <si>
    <r>
      <t>03</t>
    </r>
  </si>
  <si>
    <t>02</t>
  </si>
  <si>
    <t>社会保障缴费</t>
  </si>
  <si>
    <t>12</t>
  </si>
  <si>
    <r>
      <t>0</t>
    </r>
    <r>
      <rPr>
        <sz val="10.5"/>
        <color indexed="8"/>
        <rFont val="宋体"/>
        <family val="0"/>
      </rPr>
      <t>8</t>
    </r>
  </si>
  <si>
    <t>10</t>
  </si>
  <si>
    <t>职工基本医疗保险缴费</t>
  </si>
  <si>
    <t>11</t>
  </si>
  <si>
    <t>公务员医疗补助缴费</t>
  </si>
  <si>
    <t>03</t>
  </si>
  <si>
    <t>住房公积金</t>
  </si>
  <si>
    <t>13</t>
  </si>
  <si>
    <t>99</t>
  </si>
  <si>
    <t>其他工资福利支出</t>
  </si>
  <si>
    <t>其他工资福利支出（休假探亲费）</t>
  </si>
  <si>
    <t>其他工资福利支出（未休假人员补助）</t>
  </si>
  <si>
    <t>社会福利和救助</t>
  </si>
  <si>
    <t>02</t>
  </si>
  <si>
    <t>04</t>
  </si>
  <si>
    <t>05</t>
  </si>
  <si>
    <t>06</t>
  </si>
  <si>
    <t>07</t>
  </si>
  <si>
    <t>医疗费补助</t>
  </si>
  <si>
    <t>09</t>
  </si>
  <si>
    <t>08</t>
  </si>
  <si>
    <t>其他对个人和家庭的补助</t>
  </si>
  <si>
    <t>502</t>
  </si>
  <si>
    <t>机关商品和服务支出</t>
  </si>
  <si>
    <t>办公经费</t>
  </si>
  <si>
    <t>08</t>
  </si>
  <si>
    <t>11</t>
  </si>
  <si>
    <t>28</t>
  </si>
  <si>
    <t>29</t>
  </si>
  <si>
    <t>39</t>
  </si>
  <si>
    <t>15</t>
  </si>
  <si>
    <t>03</t>
  </si>
  <si>
    <t>16</t>
  </si>
  <si>
    <t>专用材料购置费</t>
  </si>
  <si>
    <t>18</t>
  </si>
  <si>
    <t>06</t>
  </si>
  <si>
    <t>17</t>
  </si>
  <si>
    <t>31</t>
  </si>
  <si>
    <t>99</t>
  </si>
  <si>
    <t>其他商品和服务支出</t>
  </si>
  <si>
    <t>2018年预算数</t>
  </si>
  <si>
    <t>波密县倾多镇人民政府2018年没有安排政府性基金预算支出，故此表无数据。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</si>
</sst>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;[Red]0.00"/>
    <numFmt numFmtId="178" formatCode="0.00_ "/>
  </numFmts>
  <fonts count="29">
    <font>
      <sz val="11"/>
      <color indexed="8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b/>
      <sz val="10.5"/>
      <color indexed="8"/>
      <name val="宋体"/>
      <family val="0"/>
    </font>
    <font>
      <sz val="14"/>
      <color indexed="8"/>
      <name val="华文楷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0" fillId="23" borderId="9" applyNumberFormat="0" applyFont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178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8" fontId="3" fillId="0" borderId="14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178" fontId="0" fillId="0" borderId="10" xfId="0" applyNumberForma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178" fontId="3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178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D17" sqref="D17"/>
    </sheetView>
  </sheetViews>
  <sheetFormatPr defaultColWidth="9.00390625" defaultRowHeight="13.5"/>
  <cols>
    <col min="1" max="1" width="28.25390625" style="0" customWidth="1"/>
    <col min="2" max="2" width="18.875" style="0" customWidth="1"/>
    <col min="3" max="3" width="23.375" style="0" customWidth="1"/>
    <col min="4" max="4" width="11.75390625" style="0" customWidth="1"/>
    <col min="5" max="5" width="20.875" style="0" customWidth="1"/>
    <col min="6" max="6" width="23.75390625" style="0" customWidth="1"/>
  </cols>
  <sheetData>
    <row r="1" spans="1:3" ht="22.5">
      <c r="A1" s="20" t="s">
        <v>87</v>
      </c>
      <c r="C1" s="1" t="s">
        <v>0</v>
      </c>
    </row>
    <row r="2" spans="1:6" ht="19.5" thickBot="1">
      <c r="A2" s="54" t="s">
        <v>80</v>
      </c>
      <c r="B2" s="55"/>
      <c r="C2" s="14"/>
      <c r="D2" s="14"/>
      <c r="E2" s="53" t="s">
        <v>79</v>
      </c>
      <c r="F2" s="53"/>
    </row>
    <row r="3" spans="1:6" ht="21" customHeight="1">
      <c r="A3" s="50" t="s">
        <v>1</v>
      </c>
      <c r="B3" s="51"/>
      <c r="C3" s="50" t="s">
        <v>2</v>
      </c>
      <c r="D3" s="52"/>
      <c r="E3" s="52"/>
      <c r="F3" s="51"/>
    </row>
    <row r="4" spans="1:6" ht="13.5">
      <c r="A4" s="10" t="s">
        <v>3</v>
      </c>
      <c r="B4" s="10" t="s">
        <v>4</v>
      </c>
      <c r="C4" s="10" t="s">
        <v>3</v>
      </c>
      <c r="D4" s="10" t="s">
        <v>5</v>
      </c>
      <c r="E4" s="12" t="s">
        <v>6</v>
      </c>
      <c r="F4" s="12" t="s">
        <v>7</v>
      </c>
    </row>
    <row r="5" spans="1:6" ht="33.75" customHeight="1">
      <c r="A5" s="11" t="s">
        <v>8</v>
      </c>
      <c r="B5" s="10">
        <f>B6+B7</f>
        <v>921.66</v>
      </c>
      <c r="C5" s="10" t="s">
        <v>9</v>
      </c>
      <c r="D5" s="10"/>
      <c r="E5" s="10">
        <f>E6+E12+E13+E14</f>
        <v>921.66</v>
      </c>
      <c r="F5" s="10"/>
    </row>
    <row r="6" spans="1:6" ht="33.75" customHeight="1">
      <c r="A6" s="17" t="s">
        <v>10</v>
      </c>
      <c r="B6" s="18">
        <f>'表七部门收入总表'!C24</f>
        <v>921.66</v>
      </c>
      <c r="C6" s="17" t="s">
        <v>11</v>
      </c>
      <c r="D6" s="10"/>
      <c r="E6" s="10">
        <f>'表七部门收入总表'!E5</f>
        <v>711.03</v>
      </c>
      <c r="F6" s="10"/>
    </row>
    <row r="7" spans="1:6" ht="33.75" customHeight="1">
      <c r="A7" s="17" t="s">
        <v>12</v>
      </c>
      <c r="B7" s="18">
        <v>0</v>
      </c>
      <c r="C7" s="17" t="s">
        <v>13</v>
      </c>
      <c r="D7" s="10"/>
      <c r="E7" s="10">
        <v>0</v>
      </c>
      <c r="F7" s="10"/>
    </row>
    <row r="8" spans="1:6" ht="33.75" customHeight="1">
      <c r="A8" s="17"/>
      <c r="B8" s="18"/>
      <c r="C8" s="22" t="s">
        <v>14</v>
      </c>
      <c r="D8" s="10"/>
      <c r="E8" s="10">
        <v>0</v>
      </c>
      <c r="F8" s="10"/>
    </row>
    <row r="9" spans="1:6" ht="33.75" customHeight="1">
      <c r="A9" s="17" t="s">
        <v>15</v>
      </c>
      <c r="B9" s="18">
        <f>B10+B11</f>
        <v>0</v>
      </c>
      <c r="C9" s="22" t="s">
        <v>16</v>
      </c>
      <c r="D9" s="10"/>
      <c r="E9" s="10">
        <v>0</v>
      </c>
      <c r="F9" s="10"/>
    </row>
    <row r="10" spans="1:6" ht="33.75" customHeight="1">
      <c r="A10" s="17" t="s">
        <v>10</v>
      </c>
      <c r="B10" s="18">
        <v>0</v>
      </c>
      <c r="C10" s="22" t="s">
        <v>112</v>
      </c>
      <c r="D10" s="10"/>
      <c r="E10" s="10">
        <v>0</v>
      </c>
      <c r="F10" s="10"/>
    </row>
    <row r="11" spans="1:6" ht="33.75" customHeight="1">
      <c r="A11" s="17" t="s">
        <v>12</v>
      </c>
      <c r="B11" s="18">
        <v>0</v>
      </c>
      <c r="C11" s="22" t="s">
        <v>113</v>
      </c>
      <c r="D11" s="10"/>
      <c r="E11" s="10">
        <v>0</v>
      </c>
      <c r="F11" s="10"/>
    </row>
    <row r="12" spans="1:6" ht="33.75" customHeight="1">
      <c r="A12" s="18"/>
      <c r="B12" s="18"/>
      <c r="C12" s="22" t="s">
        <v>114</v>
      </c>
      <c r="D12" s="10"/>
      <c r="E12" s="10">
        <f>'表七部门收入总表'!E9</f>
        <v>99.39999999999999</v>
      </c>
      <c r="F12" s="10"/>
    </row>
    <row r="13" spans="1:6" ht="33.75" customHeight="1">
      <c r="A13" s="18"/>
      <c r="B13" s="18"/>
      <c r="C13" s="22" t="s">
        <v>118</v>
      </c>
      <c r="D13" s="10"/>
      <c r="E13" s="10">
        <f>'表七部门收入总表'!E16</f>
        <v>53.58</v>
      </c>
      <c r="F13" s="10"/>
    </row>
    <row r="14" spans="1:6" ht="33.75" customHeight="1">
      <c r="A14" s="18"/>
      <c r="B14" s="18"/>
      <c r="C14" s="22" t="s">
        <v>119</v>
      </c>
      <c r="D14" s="10"/>
      <c r="E14" s="10">
        <f>'表七部门收入总表'!E21</f>
        <v>57.65</v>
      </c>
      <c r="F14" s="10"/>
    </row>
    <row r="15" spans="1:6" ht="33.75" customHeight="1">
      <c r="A15" s="18"/>
      <c r="B15" s="18"/>
      <c r="C15" s="17" t="s">
        <v>18</v>
      </c>
      <c r="D15" s="10"/>
      <c r="E15" s="10">
        <v>0</v>
      </c>
      <c r="F15" s="10"/>
    </row>
    <row r="16" spans="1:6" ht="33.75" customHeight="1">
      <c r="A16" s="18"/>
      <c r="B16" s="18"/>
      <c r="C16" s="18"/>
      <c r="D16" s="10"/>
      <c r="E16" s="10"/>
      <c r="F16" s="10"/>
    </row>
    <row r="17" spans="1:6" ht="33.75" customHeight="1">
      <c r="A17" s="18" t="s">
        <v>19</v>
      </c>
      <c r="B17" s="18">
        <f>B5+B9</f>
        <v>921.66</v>
      </c>
      <c r="C17" s="18" t="s">
        <v>20</v>
      </c>
      <c r="D17" s="10"/>
      <c r="E17" s="10">
        <f>E5+E15</f>
        <v>921.66</v>
      </c>
      <c r="F17" s="10"/>
    </row>
    <row r="18" ht="22.5">
      <c r="A18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5" sqref="C5:C23"/>
    </sheetView>
  </sheetViews>
  <sheetFormatPr defaultColWidth="9.00390625" defaultRowHeight="13.5"/>
  <cols>
    <col min="1" max="1" width="19.75390625" style="0" customWidth="1"/>
    <col min="2" max="2" width="24.00390625" style="0" customWidth="1"/>
    <col min="3" max="3" width="14.00390625" style="0" customWidth="1"/>
    <col min="4" max="4" width="12.625" style="0" customWidth="1"/>
    <col min="5" max="5" width="11.50390625" style="0" customWidth="1"/>
    <col min="6" max="6" width="12.00390625" style="0" customWidth="1"/>
  </cols>
  <sheetData>
    <row r="1" spans="1:6" ht="36" customHeight="1">
      <c r="A1" s="20" t="s">
        <v>122</v>
      </c>
      <c r="B1" s="15"/>
      <c r="C1" s="16" t="s">
        <v>29</v>
      </c>
      <c r="D1" s="15"/>
      <c r="E1" s="15"/>
      <c r="F1" s="15"/>
    </row>
    <row r="2" spans="1:6" ht="16.5" customHeight="1">
      <c r="A2" s="58" t="s">
        <v>123</v>
      </c>
      <c r="B2" s="59"/>
      <c r="C2" s="59"/>
      <c r="D2" s="59"/>
      <c r="E2" s="59"/>
      <c r="F2" s="59"/>
    </row>
    <row r="3" spans="1:6" ht="45" customHeight="1">
      <c r="A3" s="60" t="s">
        <v>21</v>
      </c>
      <c r="B3" s="60"/>
      <c r="C3" s="60" t="s">
        <v>204</v>
      </c>
      <c r="D3" s="60"/>
      <c r="E3" s="60"/>
      <c r="F3" s="60" t="s">
        <v>22</v>
      </c>
    </row>
    <row r="4" spans="1:6" ht="45" customHeight="1">
      <c r="A4" s="10" t="s">
        <v>23</v>
      </c>
      <c r="B4" s="10" t="s">
        <v>24</v>
      </c>
      <c r="C4" s="10" t="s">
        <v>25</v>
      </c>
      <c r="D4" s="10" t="s">
        <v>26</v>
      </c>
      <c r="E4" s="10" t="s">
        <v>27</v>
      </c>
      <c r="F4" s="60"/>
    </row>
    <row r="5" spans="1:6" ht="45" customHeight="1">
      <c r="A5" s="10">
        <v>201</v>
      </c>
      <c r="B5" s="10" t="s">
        <v>28</v>
      </c>
      <c r="C5" s="28">
        <f>D5+E5</f>
        <v>711.03</v>
      </c>
      <c r="D5" s="28">
        <f>D6</f>
        <v>667.29</v>
      </c>
      <c r="E5" s="28">
        <f>E6</f>
        <v>43.739999999999995</v>
      </c>
      <c r="F5" s="10"/>
    </row>
    <row r="6" spans="1:6" ht="45" customHeight="1">
      <c r="A6" s="10">
        <v>20103</v>
      </c>
      <c r="B6" s="10" t="s">
        <v>140</v>
      </c>
      <c r="C6" s="28">
        <f aca="true" t="shared" si="0" ref="C6:C23">D6+E6</f>
        <v>711.03</v>
      </c>
      <c r="D6" s="28">
        <f>D7+D8</f>
        <v>667.29</v>
      </c>
      <c r="E6" s="28">
        <f>E7+E8</f>
        <v>43.739999999999995</v>
      </c>
      <c r="F6" s="10"/>
    </row>
    <row r="7" spans="1:6" ht="45" customHeight="1">
      <c r="A7" s="10">
        <v>2010301</v>
      </c>
      <c r="B7" s="10" t="s">
        <v>141</v>
      </c>
      <c r="C7" s="28">
        <f t="shared" si="0"/>
        <v>687.29</v>
      </c>
      <c r="D7" s="28">
        <v>667.29</v>
      </c>
      <c r="E7" s="28">
        <v>20</v>
      </c>
      <c r="F7" s="10"/>
    </row>
    <row r="8" spans="1:6" ht="45" customHeight="1">
      <c r="A8" s="10">
        <v>2010399</v>
      </c>
      <c r="B8" s="10" t="s">
        <v>142</v>
      </c>
      <c r="C8" s="28">
        <f t="shared" si="0"/>
        <v>23.74</v>
      </c>
      <c r="D8" s="28">
        <v>0</v>
      </c>
      <c r="E8" s="28">
        <v>23.74</v>
      </c>
      <c r="F8" s="10"/>
    </row>
    <row r="9" spans="1:6" ht="45" customHeight="1">
      <c r="A9" s="10">
        <v>208</v>
      </c>
      <c r="B9" s="10" t="s">
        <v>125</v>
      </c>
      <c r="C9" s="28">
        <f t="shared" si="0"/>
        <v>99.39999999999999</v>
      </c>
      <c r="D9" s="28">
        <f>D10+D12</f>
        <v>99.39999999999999</v>
      </c>
      <c r="E9" s="28">
        <v>0</v>
      </c>
      <c r="F9" s="10"/>
    </row>
    <row r="10" spans="1:6" ht="45" customHeight="1">
      <c r="A10" s="23">
        <v>20826</v>
      </c>
      <c r="B10" s="10" t="s">
        <v>126</v>
      </c>
      <c r="C10" s="28">
        <f t="shared" si="0"/>
        <v>94.3</v>
      </c>
      <c r="D10" s="28">
        <f>D11</f>
        <v>94.3</v>
      </c>
      <c r="E10" s="28">
        <v>0</v>
      </c>
      <c r="F10" s="10"/>
    </row>
    <row r="11" spans="1:6" ht="45" customHeight="1">
      <c r="A11" s="23">
        <v>2082699</v>
      </c>
      <c r="B11" s="10" t="s">
        <v>127</v>
      </c>
      <c r="C11" s="28">
        <f t="shared" si="0"/>
        <v>94.3</v>
      </c>
      <c r="D11" s="28">
        <v>94.3</v>
      </c>
      <c r="E11" s="28">
        <f>E12+E13+E14</f>
        <v>0</v>
      </c>
      <c r="F11" s="10"/>
    </row>
    <row r="12" spans="1:6" ht="45" customHeight="1">
      <c r="A12" s="10">
        <v>20827</v>
      </c>
      <c r="B12" s="10" t="s">
        <v>128</v>
      </c>
      <c r="C12" s="28">
        <f t="shared" si="0"/>
        <v>5.1</v>
      </c>
      <c r="D12" s="28">
        <f>D13+D14+D15</f>
        <v>5.1</v>
      </c>
      <c r="E12" s="28">
        <v>0</v>
      </c>
      <c r="F12" s="10"/>
    </row>
    <row r="13" spans="1:6" ht="45" customHeight="1">
      <c r="A13" s="10">
        <v>2082701</v>
      </c>
      <c r="B13" s="10" t="s">
        <v>129</v>
      </c>
      <c r="C13" s="28">
        <f t="shared" si="0"/>
        <v>0.86</v>
      </c>
      <c r="D13" s="28">
        <v>0.86</v>
      </c>
      <c r="E13" s="28">
        <v>0</v>
      </c>
      <c r="F13" s="10"/>
    </row>
    <row r="14" spans="1:6" ht="45" customHeight="1">
      <c r="A14" s="10">
        <v>2082702</v>
      </c>
      <c r="B14" s="10" t="s">
        <v>130</v>
      </c>
      <c r="C14" s="28">
        <f t="shared" si="0"/>
        <v>0.94</v>
      </c>
      <c r="D14" s="28">
        <v>0.94</v>
      </c>
      <c r="E14" s="28">
        <v>0</v>
      </c>
      <c r="F14" s="10"/>
    </row>
    <row r="15" spans="1:6" ht="45" customHeight="1">
      <c r="A15" s="10">
        <v>2082703</v>
      </c>
      <c r="B15" s="10" t="s">
        <v>131</v>
      </c>
      <c r="C15" s="28">
        <f t="shared" si="0"/>
        <v>3.3</v>
      </c>
      <c r="D15" s="28">
        <v>3.3</v>
      </c>
      <c r="E15" s="28">
        <f>E16</f>
        <v>0</v>
      </c>
      <c r="F15" s="10"/>
    </row>
    <row r="16" spans="1:6" ht="45" customHeight="1">
      <c r="A16" s="10">
        <v>210</v>
      </c>
      <c r="B16" s="10" t="s">
        <v>132</v>
      </c>
      <c r="C16" s="28">
        <f t="shared" si="0"/>
        <v>53.58</v>
      </c>
      <c r="D16" s="28">
        <f>D17+D19</f>
        <v>53.58</v>
      </c>
      <c r="E16" s="28">
        <f>E17</f>
        <v>0</v>
      </c>
      <c r="F16" s="10"/>
    </row>
    <row r="17" spans="1:6" ht="45" customHeight="1">
      <c r="A17" s="10">
        <v>21011</v>
      </c>
      <c r="B17" s="24" t="s">
        <v>133</v>
      </c>
      <c r="C17" s="28">
        <f t="shared" si="0"/>
        <v>15.86</v>
      </c>
      <c r="D17" s="28">
        <f>D18</f>
        <v>15.86</v>
      </c>
      <c r="E17" s="28">
        <v>0</v>
      </c>
      <c r="F17" s="10"/>
    </row>
    <row r="18" spans="1:6" ht="45" customHeight="1">
      <c r="A18" s="10">
        <v>2101103</v>
      </c>
      <c r="B18" s="25" t="s">
        <v>134</v>
      </c>
      <c r="C18" s="28">
        <f t="shared" si="0"/>
        <v>15.86</v>
      </c>
      <c r="D18" s="28">
        <v>15.86</v>
      </c>
      <c r="E18" s="28">
        <f>E19</f>
        <v>0</v>
      </c>
      <c r="F18" s="10"/>
    </row>
    <row r="19" spans="1:6" ht="45" customHeight="1">
      <c r="A19" s="10">
        <v>21012</v>
      </c>
      <c r="B19" s="10" t="s">
        <v>135</v>
      </c>
      <c r="C19" s="28">
        <f t="shared" si="0"/>
        <v>37.72</v>
      </c>
      <c r="D19" s="28">
        <v>37.72</v>
      </c>
      <c r="E19" s="28">
        <f>E20+E21</f>
        <v>0</v>
      </c>
      <c r="F19" s="10"/>
    </row>
    <row r="20" spans="1:6" ht="45" customHeight="1">
      <c r="A20" s="10">
        <v>2101201</v>
      </c>
      <c r="B20" s="10" t="s">
        <v>136</v>
      </c>
      <c r="C20" s="28">
        <f t="shared" si="0"/>
        <v>37.72</v>
      </c>
      <c r="D20" s="28">
        <v>37.72</v>
      </c>
      <c r="E20" s="28">
        <v>0</v>
      </c>
      <c r="F20" s="10"/>
    </row>
    <row r="21" spans="1:6" ht="45" customHeight="1">
      <c r="A21" s="10">
        <v>221</v>
      </c>
      <c r="B21" s="10" t="s">
        <v>137</v>
      </c>
      <c r="C21" s="28">
        <f t="shared" si="0"/>
        <v>57.65</v>
      </c>
      <c r="D21" s="28">
        <v>57.65</v>
      </c>
      <c r="E21" s="28">
        <v>0</v>
      </c>
      <c r="F21" s="10"/>
    </row>
    <row r="22" spans="1:6" ht="45" customHeight="1">
      <c r="A22" s="10">
        <v>22102</v>
      </c>
      <c r="B22" s="10" t="s">
        <v>138</v>
      </c>
      <c r="C22" s="28">
        <f t="shared" si="0"/>
        <v>57.65</v>
      </c>
      <c r="D22" s="29">
        <v>57.65</v>
      </c>
      <c r="E22" s="28">
        <v>0</v>
      </c>
      <c r="F22" s="10"/>
    </row>
    <row r="23" spans="1:6" ht="45" customHeight="1">
      <c r="A23" s="10">
        <v>2210201</v>
      </c>
      <c r="B23" s="10" t="s">
        <v>139</v>
      </c>
      <c r="C23" s="28">
        <f t="shared" si="0"/>
        <v>57.65</v>
      </c>
      <c r="D23" s="29">
        <v>57.65</v>
      </c>
      <c r="E23" s="28">
        <v>0</v>
      </c>
      <c r="F23" s="10"/>
    </row>
    <row r="24" spans="1:6" ht="45" customHeight="1">
      <c r="A24" s="10" t="s">
        <v>5</v>
      </c>
      <c r="B24" s="10" t="s">
        <v>17</v>
      </c>
      <c r="C24" s="28">
        <f>D24+E24</f>
        <v>921.66</v>
      </c>
      <c r="D24" s="28">
        <f>D5+D9+D16+D21</f>
        <v>877.92</v>
      </c>
      <c r="E24" s="28">
        <f>E5</f>
        <v>43.739999999999995</v>
      </c>
      <c r="F24" s="10"/>
    </row>
    <row r="25" spans="1:6" ht="13.5" customHeight="1">
      <c r="A25" s="56" t="s">
        <v>124</v>
      </c>
      <c r="B25" s="57"/>
      <c r="C25" s="57"/>
      <c r="D25" s="57"/>
      <c r="E25" s="57"/>
      <c r="F25" s="57"/>
    </row>
  </sheetData>
  <sheetProtection/>
  <mergeCells count="5">
    <mergeCell ref="A25:F25"/>
    <mergeCell ref="A2:F2"/>
    <mergeCell ref="A3:B3"/>
    <mergeCell ref="C3:E3"/>
    <mergeCell ref="F3:F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9">
      <selection activeCell="J42" sqref="J42"/>
    </sheetView>
  </sheetViews>
  <sheetFormatPr defaultColWidth="9.00390625" defaultRowHeight="13.5"/>
  <sheetData>
    <row r="1" spans="1:11" ht="22.5">
      <c r="A1" s="21" t="s">
        <v>87</v>
      </c>
      <c r="B1" s="21"/>
      <c r="C1" s="21"/>
      <c r="D1" s="21"/>
      <c r="E1" s="21"/>
      <c r="F1" s="21"/>
      <c r="G1" s="34" t="s">
        <v>30</v>
      </c>
      <c r="H1" s="34"/>
      <c r="I1" s="34"/>
      <c r="J1" s="34"/>
      <c r="K1" s="34"/>
    </row>
    <row r="2" spans="2:11" ht="13.5">
      <c r="B2" s="3"/>
      <c r="F2" s="3"/>
      <c r="J2" s="59" t="s">
        <v>79</v>
      </c>
      <c r="K2" s="59"/>
    </row>
    <row r="3" spans="1:11" ht="36" customHeight="1">
      <c r="A3" s="76" t="s">
        <v>149</v>
      </c>
      <c r="B3" s="76"/>
      <c r="C3" s="76"/>
      <c r="D3" s="76"/>
      <c r="E3" s="77" t="s">
        <v>150</v>
      </c>
      <c r="F3" s="78"/>
      <c r="G3" s="78"/>
      <c r="H3" s="78"/>
      <c r="I3" s="78"/>
      <c r="J3" s="78"/>
      <c r="K3" s="79"/>
    </row>
    <row r="4" spans="1:11" ht="36" customHeight="1">
      <c r="A4" s="76" t="s">
        <v>23</v>
      </c>
      <c r="B4" s="76"/>
      <c r="C4" s="76" t="s">
        <v>151</v>
      </c>
      <c r="D4" s="76" t="s">
        <v>152</v>
      </c>
      <c r="E4" s="80" t="s">
        <v>23</v>
      </c>
      <c r="F4" s="81"/>
      <c r="G4" s="60" t="s">
        <v>24</v>
      </c>
      <c r="H4" s="60" t="s">
        <v>89</v>
      </c>
      <c r="I4" s="60"/>
      <c r="J4" s="60"/>
      <c r="K4" s="60" t="s">
        <v>22</v>
      </c>
    </row>
    <row r="5" spans="1:11" ht="36" customHeight="1">
      <c r="A5" s="37" t="s">
        <v>153</v>
      </c>
      <c r="B5" s="35" t="s">
        <v>154</v>
      </c>
      <c r="C5" s="76"/>
      <c r="D5" s="76"/>
      <c r="E5" s="37" t="s">
        <v>153</v>
      </c>
      <c r="F5" s="36" t="s">
        <v>154</v>
      </c>
      <c r="G5" s="60"/>
      <c r="H5" s="10" t="s">
        <v>5</v>
      </c>
      <c r="I5" s="10" t="s">
        <v>31</v>
      </c>
      <c r="J5" s="10" t="s">
        <v>32</v>
      </c>
      <c r="K5" s="60"/>
    </row>
    <row r="6" spans="1:11" ht="36" customHeight="1">
      <c r="A6" s="38">
        <v>501</v>
      </c>
      <c r="B6" s="39"/>
      <c r="C6" s="10" t="s">
        <v>155</v>
      </c>
      <c r="D6" s="28">
        <f>D7+D10+D14+D15</f>
        <v>795.1800000000001</v>
      </c>
      <c r="E6" s="10">
        <v>301</v>
      </c>
      <c r="F6" s="10"/>
      <c r="G6" s="10" t="s">
        <v>33</v>
      </c>
      <c r="H6" s="28">
        <f>I6+J6</f>
        <v>795.1800000000002</v>
      </c>
      <c r="I6" s="28">
        <f>SUM(I7:I17)</f>
        <v>795.1800000000002</v>
      </c>
      <c r="J6" s="28"/>
      <c r="K6" s="28"/>
    </row>
    <row r="7" spans="1:11" ht="36" customHeight="1">
      <c r="A7" s="74"/>
      <c r="B7" s="70" t="s">
        <v>156</v>
      </c>
      <c r="C7" s="60" t="s">
        <v>157</v>
      </c>
      <c r="D7" s="75">
        <f>H7+H8+H9</f>
        <v>528.69</v>
      </c>
      <c r="E7" s="61"/>
      <c r="F7" s="39" t="s">
        <v>158</v>
      </c>
      <c r="G7" s="10" t="s">
        <v>34</v>
      </c>
      <c r="H7" s="28">
        <f aca="true" t="shared" si="0" ref="H7:H44">I7+J7</f>
        <v>120.29</v>
      </c>
      <c r="I7" s="10">
        <v>120.29</v>
      </c>
      <c r="J7" s="28"/>
      <c r="K7" s="28"/>
    </row>
    <row r="8" spans="1:11" ht="36" customHeight="1">
      <c r="A8" s="74"/>
      <c r="B8" s="70"/>
      <c r="C8" s="60"/>
      <c r="D8" s="60"/>
      <c r="E8" s="62"/>
      <c r="F8" s="39" t="s">
        <v>159</v>
      </c>
      <c r="G8" s="10" t="s">
        <v>35</v>
      </c>
      <c r="H8" s="28">
        <f t="shared" si="0"/>
        <v>370.04</v>
      </c>
      <c r="I8" s="10">
        <v>370.04</v>
      </c>
      <c r="J8" s="28"/>
      <c r="K8" s="28"/>
    </row>
    <row r="9" spans="1:11" ht="36" customHeight="1">
      <c r="A9" s="74"/>
      <c r="B9" s="70"/>
      <c r="C9" s="60"/>
      <c r="D9" s="60"/>
      <c r="E9" s="63"/>
      <c r="F9" s="39" t="s">
        <v>160</v>
      </c>
      <c r="G9" s="10" t="s">
        <v>36</v>
      </c>
      <c r="H9" s="28">
        <f t="shared" si="0"/>
        <v>38.36</v>
      </c>
      <c r="I9" s="10">
        <v>38.36</v>
      </c>
      <c r="J9" s="28"/>
      <c r="K9" s="28"/>
    </row>
    <row r="10" spans="1:11" ht="36" customHeight="1">
      <c r="A10" s="64"/>
      <c r="B10" s="67" t="s">
        <v>161</v>
      </c>
      <c r="C10" s="61" t="s">
        <v>162</v>
      </c>
      <c r="D10" s="48">
        <f>H10+H11+H12+H13</f>
        <v>152.98000000000002</v>
      </c>
      <c r="E10" s="61"/>
      <c r="F10" s="39" t="s">
        <v>163</v>
      </c>
      <c r="G10" s="10" t="s">
        <v>117</v>
      </c>
      <c r="H10" s="28">
        <f t="shared" si="0"/>
        <v>5.1</v>
      </c>
      <c r="I10" s="10">
        <v>5.1</v>
      </c>
      <c r="J10" s="28"/>
      <c r="K10" s="28"/>
    </row>
    <row r="11" spans="1:11" ht="36" customHeight="1">
      <c r="A11" s="65"/>
      <c r="B11" s="46"/>
      <c r="C11" s="62"/>
      <c r="D11" s="62"/>
      <c r="E11" s="62"/>
      <c r="F11" s="39" t="s">
        <v>164</v>
      </c>
      <c r="G11" s="10" t="s">
        <v>116</v>
      </c>
      <c r="H11" s="28">
        <f t="shared" si="0"/>
        <v>94.3</v>
      </c>
      <c r="I11" s="10">
        <v>94.3</v>
      </c>
      <c r="J11" s="28"/>
      <c r="K11" s="28"/>
    </row>
    <row r="12" spans="1:11" ht="36" customHeight="1">
      <c r="A12" s="65"/>
      <c r="B12" s="46"/>
      <c r="C12" s="62"/>
      <c r="D12" s="62"/>
      <c r="E12" s="62"/>
      <c r="F12" s="39" t="s">
        <v>165</v>
      </c>
      <c r="G12" s="10" t="s">
        <v>166</v>
      </c>
      <c r="H12" s="28">
        <f t="shared" si="0"/>
        <v>37.72</v>
      </c>
      <c r="I12" s="10">
        <v>37.72</v>
      </c>
      <c r="J12" s="28"/>
      <c r="K12" s="28"/>
    </row>
    <row r="13" spans="1:11" ht="36" customHeight="1">
      <c r="A13" s="66"/>
      <c r="B13" s="47"/>
      <c r="C13" s="63"/>
      <c r="D13" s="63"/>
      <c r="E13" s="63"/>
      <c r="F13" s="39" t="s">
        <v>167</v>
      </c>
      <c r="G13" s="10" t="s">
        <v>168</v>
      </c>
      <c r="H13" s="28">
        <f t="shared" si="0"/>
        <v>15.86</v>
      </c>
      <c r="I13" s="10">
        <v>15.86</v>
      </c>
      <c r="J13" s="28"/>
      <c r="K13" s="28"/>
    </row>
    <row r="14" spans="1:11" ht="36" customHeight="1">
      <c r="A14" s="38"/>
      <c r="B14" s="39" t="s">
        <v>169</v>
      </c>
      <c r="C14" s="10" t="s">
        <v>170</v>
      </c>
      <c r="D14" s="28">
        <f>H14</f>
        <v>57.65</v>
      </c>
      <c r="E14" s="10"/>
      <c r="F14" s="39" t="s">
        <v>171</v>
      </c>
      <c r="G14" s="10" t="s">
        <v>170</v>
      </c>
      <c r="H14" s="28">
        <f t="shared" si="0"/>
        <v>57.65</v>
      </c>
      <c r="I14" s="10">
        <v>57.65</v>
      </c>
      <c r="J14" s="28"/>
      <c r="K14" s="28"/>
    </row>
    <row r="15" spans="1:11" ht="36" customHeight="1">
      <c r="A15" s="64"/>
      <c r="B15" s="70" t="s">
        <v>172</v>
      </c>
      <c r="C15" s="71" t="s">
        <v>173</v>
      </c>
      <c r="D15" s="48">
        <f>H15+H16+H17</f>
        <v>55.86000000000001</v>
      </c>
      <c r="E15" s="61"/>
      <c r="F15" s="39" t="s">
        <v>172</v>
      </c>
      <c r="G15" s="10" t="s">
        <v>174</v>
      </c>
      <c r="H15" s="28">
        <f t="shared" si="0"/>
        <v>35.59</v>
      </c>
      <c r="I15" s="10">
        <v>35.59</v>
      </c>
      <c r="J15" s="28"/>
      <c r="K15" s="28"/>
    </row>
    <row r="16" spans="1:11" ht="36" customHeight="1">
      <c r="A16" s="65"/>
      <c r="B16" s="70"/>
      <c r="C16" s="72"/>
      <c r="D16" s="62"/>
      <c r="E16" s="62"/>
      <c r="F16" s="39" t="s">
        <v>172</v>
      </c>
      <c r="G16" s="10" t="s">
        <v>175</v>
      </c>
      <c r="H16" s="28">
        <f t="shared" si="0"/>
        <v>9.2</v>
      </c>
      <c r="I16" s="10">
        <v>9.2</v>
      </c>
      <c r="J16" s="28"/>
      <c r="K16" s="28"/>
    </row>
    <row r="17" spans="1:11" ht="36" customHeight="1">
      <c r="A17" s="66"/>
      <c r="B17" s="70"/>
      <c r="C17" s="73"/>
      <c r="D17" s="63"/>
      <c r="E17" s="63"/>
      <c r="F17" s="39" t="s">
        <v>172</v>
      </c>
      <c r="G17" s="10" t="s">
        <v>173</v>
      </c>
      <c r="H17" s="28">
        <f t="shared" si="0"/>
        <v>11.07</v>
      </c>
      <c r="I17" s="10">
        <v>11.07</v>
      </c>
      <c r="J17" s="28"/>
      <c r="K17" s="28"/>
    </row>
    <row r="18" spans="1:11" ht="36" customHeight="1">
      <c r="A18" s="42">
        <v>509</v>
      </c>
      <c r="B18" s="39"/>
      <c r="C18" s="10" t="s">
        <v>104</v>
      </c>
      <c r="D18" s="43">
        <f>D19+D25+D26</f>
        <v>7.84</v>
      </c>
      <c r="E18" s="10">
        <v>303</v>
      </c>
      <c r="F18" s="10"/>
      <c r="G18" s="10" t="s">
        <v>104</v>
      </c>
      <c r="H18" s="28">
        <f t="shared" si="0"/>
        <v>7.84</v>
      </c>
      <c r="I18" s="28">
        <f>SUM(I19:I32)</f>
        <v>7.84</v>
      </c>
      <c r="J18" s="28"/>
      <c r="K18" s="28"/>
    </row>
    <row r="19" spans="1:11" ht="36" customHeight="1">
      <c r="A19" s="49"/>
      <c r="B19" s="67" t="s">
        <v>156</v>
      </c>
      <c r="C19" s="61" t="s">
        <v>176</v>
      </c>
      <c r="D19" s="48">
        <f>H19+H20+H21+H22+H23+H24</f>
        <v>0</v>
      </c>
      <c r="E19" s="61"/>
      <c r="F19" s="39" t="s">
        <v>177</v>
      </c>
      <c r="G19" s="10" t="s">
        <v>105</v>
      </c>
      <c r="H19" s="28">
        <f t="shared" si="0"/>
        <v>0</v>
      </c>
      <c r="I19" s="28">
        <v>0</v>
      </c>
      <c r="J19" s="28"/>
      <c r="K19" s="28"/>
    </row>
    <row r="20" spans="1:11" ht="36" customHeight="1">
      <c r="A20" s="68"/>
      <c r="B20" s="46"/>
      <c r="C20" s="62"/>
      <c r="D20" s="62"/>
      <c r="E20" s="62"/>
      <c r="F20" s="39" t="s">
        <v>178</v>
      </c>
      <c r="G20" s="10" t="s">
        <v>106</v>
      </c>
      <c r="H20" s="28">
        <f t="shared" si="0"/>
        <v>0</v>
      </c>
      <c r="I20" s="28">
        <v>0</v>
      </c>
      <c r="J20" s="28"/>
      <c r="K20" s="28"/>
    </row>
    <row r="21" spans="1:11" ht="36" customHeight="1">
      <c r="A21" s="68"/>
      <c r="B21" s="46"/>
      <c r="C21" s="62"/>
      <c r="D21" s="62"/>
      <c r="E21" s="62"/>
      <c r="F21" s="39" t="s">
        <v>179</v>
      </c>
      <c r="G21" s="10" t="s">
        <v>107</v>
      </c>
      <c r="H21" s="28">
        <f t="shared" si="0"/>
        <v>0</v>
      </c>
      <c r="I21" s="28">
        <v>0</v>
      </c>
      <c r="J21" s="28"/>
      <c r="K21" s="28"/>
    </row>
    <row r="22" spans="1:11" ht="36" customHeight="1">
      <c r="A22" s="68"/>
      <c r="B22" s="46"/>
      <c r="C22" s="62"/>
      <c r="D22" s="62"/>
      <c r="E22" s="62"/>
      <c r="F22" s="39" t="s">
        <v>180</v>
      </c>
      <c r="G22" s="10" t="s">
        <v>108</v>
      </c>
      <c r="H22" s="28">
        <f t="shared" si="0"/>
        <v>0</v>
      </c>
      <c r="I22" s="28">
        <v>0</v>
      </c>
      <c r="J22" s="28"/>
      <c r="K22" s="28"/>
    </row>
    <row r="23" spans="1:11" ht="36" customHeight="1">
      <c r="A23" s="68"/>
      <c r="B23" s="46"/>
      <c r="C23" s="62"/>
      <c r="D23" s="62"/>
      <c r="E23" s="62"/>
      <c r="F23" s="39" t="s">
        <v>181</v>
      </c>
      <c r="G23" s="10" t="s">
        <v>182</v>
      </c>
      <c r="H23" s="28">
        <f t="shared" si="0"/>
        <v>0</v>
      </c>
      <c r="I23" s="28">
        <v>0</v>
      </c>
      <c r="J23" s="28"/>
      <c r="K23" s="28"/>
    </row>
    <row r="24" spans="1:11" ht="36" customHeight="1">
      <c r="A24" s="69"/>
      <c r="B24" s="47"/>
      <c r="C24" s="63"/>
      <c r="D24" s="63"/>
      <c r="E24" s="63"/>
      <c r="F24" s="39" t="s">
        <v>183</v>
      </c>
      <c r="G24" s="10" t="s">
        <v>110</v>
      </c>
      <c r="H24" s="28">
        <f>I24+J24</f>
        <v>0</v>
      </c>
      <c r="I24" s="28">
        <v>0</v>
      </c>
      <c r="J24" s="28"/>
      <c r="K24" s="28"/>
    </row>
    <row r="25" spans="1:11" ht="36" customHeight="1">
      <c r="A25" s="42"/>
      <c r="B25" s="39" t="s">
        <v>177</v>
      </c>
      <c r="C25" s="41" t="s">
        <v>109</v>
      </c>
      <c r="D25" s="43">
        <f>H25</f>
        <v>0</v>
      </c>
      <c r="E25" s="10"/>
      <c r="F25" s="39" t="s">
        <v>184</v>
      </c>
      <c r="G25" s="10" t="s">
        <v>109</v>
      </c>
      <c r="H25" s="28">
        <f t="shared" si="0"/>
        <v>0</v>
      </c>
      <c r="I25" s="28">
        <v>0</v>
      </c>
      <c r="J25" s="28"/>
      <c r="K25" s="28"/>
    </row>
    <row r="26" spans="1:11" ht="36" customHeight="1">
      <c r="A26" s="38"/>
      <c r="B26" s="39" t="s">
        <v>172</v>
      </c>
      <c r="C26" s="10" t="s">
        <v>185</v>
      </c>
      <c r="D26" s="28">
        <f>H26</f>
        <v>7.84</v>
      </c>
      <c r="E26" s="10"/>
      <c r="F26" s="39" t="s">
        <v>172</v>
      </c>
      <c r="G26" s="10" t="s">
        <v>111</v>
      </c>
      <c r="H26" s="28">
        <f t="shared" si="0"/>
        <v>7.84</v>
      </c>
      <c r="I26" s="10">
        <v>7.84</v>
      </c>
      <c r="J26" s="28"/>
      <c r="K26" s="28"/>
    </row>
    <row r="27" spans="1:11" ht="36" customHeight="1">
      <c r="A27" s="38" t="s">
        <v>186</v>
      </c>
      <c r="B27" s="39"/>
      <c r="C27" s="10" t="s">
        <v>187</v>
      </c>
      <c r="D27" s="10">
        <f>D28+D38+D39+D40+D41+D42+D43</f>
        <v>74.89999999999999</v>
      </c>
      <c r="E27" s="10">
        <v>302</v>
      </c>
      <c r="F27" s="10"/>
      <c r="G27" s="10" t="s">
        <v>37</v>
      </c>
      <c r="H27" s="28">
        <f t="shared" si="0"/>
        <v>74.89999999999999</v>
      </c>
      <c r="I27" s="28"/>
      <c r="J27" s="28">
        <f>SUM(J28:J44)</f>
        <v>74.89999999999999</v>
      </c>
      <c r="K27" s="28"/>
    </row>
    <row r="28" spans="1:11" ht="36" customHeight="1">
      <c r="A28" s="64"/>
      <c r="B28" s="67" t="s">
        <v>156</v>
      </c>
      <c r="C28" s="61" t="s">
        <v>188</v>
      </c>
      <c r="D28" s="48">
        <f>H28+H29+H30+H31+H32+H33+H34+H35+H36+H37</f>
        <v>55.699999999999996</v>
      </c>
      <c r="E28" s="61"/>
      <c r="F28" s="39" t="s">
        <v>156</v>
      </c>
      <c r="G28" s="10" t="s">
        <v>38</v>
      </c>
      <c r="H28" s="28">
        <f t="shared" si="0"/>
        <v>13.8</v>
      </c>
      <c r="I28" s="28"/>
      <c r="J28" s="10">
        <v>13.8</v>
      </c>
      <c r="K28" s="28"/>
    </row>
    <row r="29" spans="1:11" ht="36" customHeight="1">
      <c r="A29" s="65"/>
      <c r="B29" s="46"/>
      <c r="C29" s="62"/>
      <c r="D29" s="62"/>
      <c r="E29" s="62"/>
      <c r="F29" s="39" t="s">
        <v>161</v>
      </c>
      <c r="G29" s="10" t="s">
        <v>39</v>
      </c>
      <c r="H29" s="28">
        <f t="shared" si="0"/>
        <v>0</v>
      </c>
      <c r="I29" s="28"/>
      <c r="J29" s="44">
        <v>0</v>
      </c>
      <c r="K29" s="28"/>
    </row>
    <row r="30" spans="1:11" ht="36" customHeight="1">
      <c r="A30" s="65"/>
      <c r="B30" s="46"/>
      <c r="C30" s="62"/>
      <c r="D30" s="62"/>
      <c r="E30" s="62"/>
      <c r="F30" s="39" t="s">
        <v>179</v>
      </c>
      <c r="G30" s="10" t="s">
        <v>90</v>
      </c>
      <c r="H30" s="28">
        <f t="shared" si="0"/>
        <v>0</v>
      </c>
      <c r="I30" s="28"/>
      <c r="J30" s="44">
        <v>0</v>
      </c>
      <c r="K30" s="28"/>
    </row>
    <row r="31" spans="1:11" ht="36" customHeight="1">
      <c r="A31" s="65"/>
      <c r="B31" s="46"/>
      <c r="C31" s="62"/>
      <c r="D31" s="62"/>
      <c r="E31" s="62"/>
      <c r="F31" s="39" t="s">
        <v>180</v>
      </c>
      <c r="G31" s="10" t="s">
        <v>91</v>
      </c>
      <c r="H31" s="28">
        <f t="shared" si="0"/>
        <v>4.6</v>
      </c>
      <c r="I31" s="28"/>
      <c r="J31" s="10">
        <v>4.6</v>
      </c>
      <c r="K31" s="28"/>
    </row>
    <row r="32" spans="1:11" ht="36" customHeight="1">
      <c r="A32" s="65"/>
      <c r="B32" s="46"/>
      <c r="C32" s="62"/>
      <c r="D32" s="62"/>
      <c r="E32" s="62"/>
      <c r="F32" s="39" t="s">
        <v>181</v>
      </c>
      <c r="G32" s="10" t="s">
        <v>92</v>
      </c>
      <c r="H32" s="28">
        <f t="shared" si="0"/>
        <v>2.3</v>
      </c>
      <c r="I32" s="28"/>
      <c r="J32" s="10">
        <v>2.3</v>
      </c>
      <c r="K32" s="28"/>
    </row>
    <row r="33" spans="1:11" ht="36" customHeight="1">
      <c r="A33" s="65"/>
      <c r="B33" s="46"/>
      <c r="C33" s="62"/>
      <c r="D33" s="62"/>
      <c r="E33" s="62"/>
      <c r="F33" s="39" t="s">
        <v>189</v>
      </c>
      <c r="G33" s="10" t="s">
        <v>102</v>
      </c>
      <c r="H33" s="28">
        <f t="shared" si="0"/>
        <v>0</v>
      </c>
      <c r="I33" s="28"/>
      <c r="J33" s="28">
        <v>0</v>
      </c>
      <c r="K33" s="28"/>
    </row>
    <row r="34" spans="1:11" ht="36" customHeight="1">
      <c r="A34" s="65"/>
      <c r="B34" s="46"/>
      <c r="C34" s="62"/>
      <c r="D34" s="62"/>
      <c r="E34" s="62"/>
      <c r="F34" s="39" t="s">
        <v>190</v>
      </c>
      <c r="G34" s="10" t="s">
        <v>93</v>
      </c>
      <c r="H34" s="28">
        <f t="shared" si="0"/>
        <v>24.15</v>
      </c>
      <c r="I34" s="28"/>
      <c r="J34" s="28">
        <v>24.15</v>
      </c>
      <c r="K34" s="28"/>
    </row>
    <row r="35" spans="1:11" ht="36" customHeight="1">
      <c r="A35" s="65"/>
      <c r="B35" s="46"/>
      <c r="C35" s="62"/>
      <c r="D35" s="62"/>
      <c r="E35" s="62"/>
      <c r="F35" s="39" t="s">
        <v>191</v>
      </c>
      <c r="G35" s="10" t="s">
        <v>99</v>
      </c>
      <c r="H35" s="28">
        <f t="shared" si="0"/>
        <v>10.57</v>
      </c>
      <c r="I35" s="28"/>
      <c r="J35" s="28">
        <v>10.57</v>
      </c>
      <c r="K35" s="28"/>
    </row>
    <row r="36" spans="1:11" ht="36" customHeight="1">
      <c r="A36" s="65"/>
      <c r="B36" s="46"/>
      <c r="C36" s="62"/>
      <c r="D36" s="62"/>
      <c r="E36" s="62"/>
      <c r="F36" s="39" t="s">
        <v>192</v>
      </c>
      <c r="G36" s="10" t="s">
        <v>100</v>
      </c>
      <c r="H36" s="28">
        <f t="shared" si="0"/>
        <v>0.28</v>
      </c>
      <c r="I36" s="28"/>
      <c r="J36" s="28">
        <v>0.28</v>
      </c>
      <c r="K36" s="28"/>
    </row>
    <row r="37" spans="1:11" ht="36" customHeight="1">
      <c r="A37" s="66"/>
      <c r="B37" s="47"/>
      <c r="C37" s="63"/>
      <c r="D37" s="63"/>
      <c r="E37" s="63"/>
      <c r="F37" s="39" t="s">
        <v>193</v>
      </c>
      <c r="G37" s="10" t="s">
        <v>103</v>
      </c>
      <c r="H37" s="28">
        <f t="shared" si="0"/>
        <v>0</v>
      </c>
      <c r="I37" s="28"/>
      <c r="J37" s="28">
        <v>0</v>
      </c>
      <c r="K37" s="28"/>
    </row>
    <row r="38" spans="1:11" ht="36" customHeight="1">
      <c r="A38" s="40"/>
      <c r="B38" s="39" t="s">
        <v>177</v>
      </c>
      <c r="C38" s="10" t="s">
        <v>95</v>
      </c>
      <c r="D38" s="45">
        <f aca="true" t="shared" si="1" ref="D38:D44">H38</f>
        <v>0</v>
      </c>
      <c r="E38" s="10"/>
      <c r="F38" s="39" t="s">
        <v>194</v>
      </c>
      <c r="G38" s="10" t="s">
        <v>95</v>
      </c>
      <c r="H38" s="28">
        <f t="shared" si="0"/>
        <v>0</v>
      </c>
      <c r="I38" s="28"/>
      <c r="J38" s="28">
        <v>0</v>
      </c>
      <c r="K38" s="28"/>
    </row>
    <row r="39" spans="1:11" ht="36" customHeight="1">
      <c r="A39" s="40"/>
      <c r="B39" s="39" t="s">
        <v>195</v>
      </c>
      <c r="C39" s="10" t="s">
        <v>96</v>
      </c>
      <c r="D39" s="45">
        <f t="shared" si="1"/>
        <v>2.3</v>
      </c>
      <c r="E39" s="10"/>
      <c r="F39" s="39" t="s">
        <v>196</v>
      </c>
      <c r="G39" s="10" t="s">
        <v>96</v>
      </c>
      <c r="H39" s="28">
        <f t="shared" si="0"/>
        <v>2.3</v>
      </c>
      <c r="I39" s="28"/>
      <c r="J39" s="28">
        <v>2.3</v>
      </c>
      <c r="K39" s="28"/>
    </row>
    <row r="40" spans="1:11" ht="36" customHeight="1">
      <c r="A40" s="40"/>
      <c r="B40" s="39" t="s">
        <v>178</v>
      </c>
      <c r="C40" s="10" t="s">
        <v>197</v>
      </c>
      <c r="D40" s="45">
        <f t="shared" si="1"/>
        <v>0</v>
      </c>
      <c r="E40" s="10"/>
      <c r="F40" s="39" t="s">
        <v>198</v>
      </c>
      <c r="G40" s="10" t="s">
        <v>98</v>
      </c>
      <c r="H40" s="28">
        <f t="shared" si="0"/>
        <v>0</v>
      </c>
      <c r="I40" s="28"/>
      <c r="J40" s="28">
        <v>0</v>
      </c>
      <c r="K40" s="28"/>
    </row>
    <row r="41" spans="1:11" ht="36" customHeight="1">
      <c r="A41" s="40"/>
      <c r="B41" s="39" t="s">
        <v>199</v>
      </c>
      <c r="C41" s="10" t="s">
        <v>97</v>
      </c>
      <c r="D41" s="45">
        <f t="shared" si="1"/>
        <v>4.6</v>
      </c>
      <c r="E41" s="10"/>
      <c r="F41" s="39" t="s">
        <v>200</v>
      </c>
      <c r="G41" s="10" t="s">
        <v>97</v>
      </c>
      <c r="H41" s="28">
        <f t="shared" si="0"/>
        <v>4.6</v>
      </c>
      <c r="I41" s="28"/>
      <c r="J41" s="28">
        <v>4.6</v>
      </c>
      <c r="K41" s="28"/>
    </row>
    <row r="42" spans="1:11" ht="36" customHeight="1">
      <c r="A42" s="40"/>
      <c r="B42" s="39" t="s">
        <v>184</v>
      </c>
      <c r="C42" s="10" t="s">
        <v>101</v>
      </c>
      <c r="D42" s="45">
        <f t="shared" si="1"/>
        <v>10</v>
      </c>
      <c r="E42" s="10"/>
      <c r="F42" s="39" t="s">
        <v>201</v>
      </c>
      <c r="G42" s="10" t="s">
        <v>101</v>
      </c>
      <c r="H42" s="28">
        <f t="shared" si="0"/>
        <v>10</v>
      </c>
      <c r="I42" s="28"/>
      <c r="J42" s="28">
        <v>10</v>
      </c>
      <c r="K42" s="28"/>
    </row>
    <row r="43" spans="1:11" ht="36" customHeight="1">
      <c r="A43" s="42"/>
      <c r="B43" s="39" t="s">
        <v>183</v>
      </c>
      <c r="C43" s="10" t="s">
        <v>94</v>
      </c>
      <c r="D43" s="28">
        <f t="shared" si="1"/>
        <v>2.3</v>
      </c>
      <c r="E43" s="10"/>
      <c r="F43" s="39" t="s">
        <v>171</v>
      </c>
      <c r="G43" s="10" t="s">
        <v>94</v>
      </c>
      <c r="H43" s="28">
        <f t="shared" si="0"/>
        <v>2.3</v>
      </c>
      <c r="I43" s="28"/>
      <c r="J43" s="28">
        <v>2.3</v>
      </c>
      <c r="K43" s="28"/>
    </row>
    <row r="44" spans="1:11" ht="36" customHeight="1">
      <c r="A44" s="42"/>
      <c r="B44" s="39" t="s">
        <v>202</v>
      </c>
      <c r="C44" s="10" t="s">
        <v>203</v>
      </c>
      <c r="D44" s="28">
        <f t="shared" si="1"/>
        <v>0</v>
      </c>
      <c r="E44" s="10"/>
      <c r="F44" s="39" t="s">
        <v>202</v>
      </c>
      <c r="G44" s="10" t="s">
        <v>203</v>
      </c>
      <c r="H44" s="28">
        <f t="shared" si="0"/>
        <v>0</v>
      </c>
      <c r="I44" s="28"/>
      <c r="J44" s="28"/>
      <c r="K44" s="28"/>
    </row>
    <row r="45" spans="1:11" ht="36" customHeight="1">
      <c r="A45" s="42"/>
      <c r="B45" s="60" t="s">
        <v>5</v>
      </c>
      <c r="C45" s="60"/>
      <c r="D45" s="28">
        <f>D6+D18+D27</f>
        <v>877.9200000000001</v>
      </c>
      <c r="E45" s="10"/>
      <c r="F45" s="10"/>
      <c r="G45" s="10" t="s">
        <v>152</v>
      </c>
      <c r="H45" s="28">
        <f>H6+H18+H27</f>
        <v>877.9200000000002</v>
      </c>
      <c r="I45" s="28">
        <f>I6+I18+I27</f>
        <v>803.0200000000002</v>
      </c>
      <c r="J45" s="28">
        <f>J6+J18+J27</f>
        <v>74.89999999999999</v>
      </c>
      <c r="K45" s="28"/>
    </row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</sheetData>
  <sheetProtection/>
  <mergeCells count="36">
    <mergeCell ref="J2:K2"/>
    <mergeCell ref="A3:D3"/>
    <mergeCell ref="E3:K3"/>
    <mergeCell ref="A4:B4"/>
    <mergeCell ref="C4:C5"/>
    <mergeCell ref="D4:D5"/>
    <mergeCell ref="E4:F4"/>
    <mergeCell ref="G4:G5"/>
    <mergeCell ref="H4:J4"/>
    <mergeCell ref="K4:K5"/>
    <mergeCell ref="E7:E9"/>
    <mergeCell ref="A10:A13"/>
    <mergeCell ref="B10:B13"/>
    <mergeCell ref="C10:C13"/>
    <mergeCell ref="D10:D13"/>
    <mergeCell ref="E10:E13"/>
    <mergeCell ref="A7:A9"/>
    <mergeCell ref="B7:B9"/>
    <mergeCell ref="C7:C9"/>
    <mergeCell ref="D7:D9"/>
    <mergeCell ref="E15:E17"/>
    <mergeCell ref="A19:A24"/>
    <mergeCell ref="B19:B24"/>
    <mergeCell ref="C19:C24"/>
    <mergeCell ref="D19:D24"/>
    <mergeCell ref="E19:E24"/>
    <mergeCell ref="A15:A17"/>
    <mergeCell ref="B15:B17"/>
    <mergeCell ref="C15:C17"/>
    <mergeCell ref="D15:D17"/>
    <mergeCell ref="E28:E37"/>
    <mergeCell ref="B45:C45"/>
    <mergeCell ref="A28:A37"/>
    <mergeCell ref="B28:B37"/>
    <mergeCell ref="C28:C37"/>
    <mergeCell ref="D28:D3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G7" sqref="G7"/>
    </sheetView>
  </sheetViews>
  <sheetFormatPr defaultColWidth="9.00390625" defaultRowHeight="13.5"/>
  <sheetData>
    <row r="1" spans="1:18" ht="30" customHeight="1">
      <c r="A1" s="84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20.25" customHeight="1">
      <c r="A2" s="31"/>
      <c r="B2" s="13"/>
      <c r="C2" s="13"/>
      <c r="D2" s="13"/>
      <c r="E2" s="13"/>
      <c r="F2" s="13"/>
      <c r="G2" s="31"/>
      <c r="H2" s="13"/>
      <c r="I2" s="13"/>
      <c r="J2" s="13"/>
      <c r="K2" s="13"/>
      <c r="L2" s="13"/>
      <c r="M2" s="13"/>
      <c r="N2" s="13"/>
      <c r="O2" s="13"/>
      <c r="P2" s="13"/>
      <c r="Q2" s="59" t="s">
        <v>79</v>
      </c>
      <c r="R2" s="59"/>
    </row>
    <row r="3" spans="1:18" ht="48.75" customHeight="1">
      <c r="A3" s="85" t="s">
        <v>143</v>
      </c>
      <c r="B3" s="85"/>
      <c r="C3" s="85"/>
      <c r="D3" s="85"/>
      <c r="E3" s="85"/>
      <c r="F3" s="85"/>
      <c r="G3" s="85" t="s">
        <v>144</v>
      </c>
      <c r="H3" s="85"/>
      <c r="I3" s="85"/>
      <c r="J3" s="85"/>
      <c r="K3" s="85"/>
      <c r="L3" s="85"/>
      <c r="M3" s="85" t="s">
        <v>145</v>
      </c>
      <c r="N3" s="85"/>
      <c r="O3" s="85"/>
      <c r="P3" s="85"/>
      <c r="Q3" s="85"/>
      <c r="R3" s="85"/>
    </row>
    <row r="4" spans="1:18" ht="48.75" customHeight="1">
      <c r="A4" s="83" t="s">
        <v>5</v>
      </c>
      <c r="B4" s="60" t="s">
        <v>40</v>
      </c>
      <c r="C4" s="83" t="s">
        <v>41</v>
      </c>
      <c r="D4" s="83"/>
      <c r="E4" s="83"/>
      <c r="F4" s="60" t="s">
        <v>42</v>
      </c>
      <c r="G4" s="83" t="s">
        <v>5</v>
      </c>
      <c r="H4" s="60" t="s">
        <v>146</v>
      </c>
      <c r="I4" s="83" t="s">
        <v>41</v>
      </c>
      <c r="J4" s="83"/>
      <c r="K4" s="83"/>
      <c r="L4" s="60" t="s">
        <v>42</v>
      </c>
      <c r="M4" s="83" t="s">
        <v>5</v>
      </c>
      <c r="N4" s="60" t="s">
        <v>40</v>
      </c>
      <c r="O4" s="83" t="s">
        <v>41</v>
      </c>
      <c r="P4" s="83"/>
      <c r="Q4" s="83"/>
      <c r="R4" s="60" t="s">
        <v>42</v>
      </c>
    </row>
    <row r="5" spans="1:18" ht="52.5" customHeight="1">
      <c r="A5" s="83"/>
      <c r="B5" s="60"/>
      <c r="C5" s="10" t="s">
        <v>25</v>
      </c>
      <c r="D5" s="10" t="s">
        <v>43</v>
      </c>
      <c r="E5" s="10" t="s">
        <v>44</v>
      </c>
      <c r="F5" s="60"/>
      <c r="G5" s="83"/>
      <c r="H5" s="60"/>
      <c r="I5" s="10" t="s">
        <v>25</v>
      </c>
      <c r="J5" s="10" t="s">
        <v>43</v>
      </c>
      <c r="K5" s="10" t="s">
        <v>44</v>
      </c>
      <c r="L5" s="60"/>
      <c r="M5" s="83"/>
      <c r="N5" s="60"/>
      <c r="O5" s="10" t="s">
        <v>25</v>
      </c>
      <c r="P5" s="10" t="s">
        <v>43</v>
      </c>
      <c r="Q5" s="10" t="s">
        <v>44</v>
      </c>
      <c r="R5" s="60"/>
    </row>
    <row r="6" spans="1:18" ht="43.5" customHeight="1">
      <c r="A6" s="32">
        <f>B6+C6+F6</f>
        <v>16.98</v>
      </c>
      <c r="B6" s="32"/>
      <c r="C6" s="32">
        <f>D6+E6</f>
        <v>10.23</v>
      </c>
      <c r="D6" s="32"/>
      <c r="E6" s="32">
        <v>10.23</v>
      </c>
      <c r="F6" s="32">
        <v>6.75</v>
      </c>
      <c r="G6" s="32">
        <f>H6+I6+L6</f>
        <v>15.81</v>
      </c>
      <c r="H6" s="32"/>
      <c r="I6" s="32">
        <f>J6+K6</f>
        <v>10.13</v>
      </c>
      <c r="J6" s="32"/>
      <c r="K6" s="32">
        <v>10.13</v>
      </c>
      <c r="L6" s="32">
        <v>5.68</v>
      </c>
      <c r="M6" s="32">
        <f>O6+R6</f>
        <v>14.6</v>
      </c>
      <c r="N6" s="32"/>
      <c r="O6" s="32">
        <f>Q6+P6</f>
        <v>10</v>
      </c>
      <c r="P6" s="32"/>
      <c r="Q6" s="32">
        <v>10</v>
      </c>
      <c r="R6" s="32">
        <v>4.6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33" t="s">
        <v>147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8.75">
      <c r="A12" s="82" t="s">
        <v>148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</sheetData>
  <sheetProtection/>
  <mergeCells count="19">
    <mergeCell ref="O4:Q4"/>
    <mergeCell ref="R4:R5"/>
    <mergeCell ref="G4:G5"/>
    <mergeCell ref="H4:H5"/>
    <mergeCell ref="I4:K4"/>
    <mergeCell ref="A1:R1"/>
    <mergeCell ref="Q2:R2"/>
    <mergeCell ref="A3:F3"/>
    <mergeCell ref="G3:L3"/>
    <mergeCell ref="M3:R3"/>
    <mergeCell ref="N4:N5"/>
    <mergeCell ref="A4:A5"/>
    <mergeCell ref="B4:B5"/>
    <mergeCell ref="C4:E4"/>
    <mergeCell ref="F4:F5"/>
    <mergeCell ref="L4:L5"/>
    <mergeCell ref="A12:F12"/>
    <mergeCell ref="G12:L12"/>
    <mergeCell ref="M4:M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6">
      <selection activeCell="C29" sqref="C29"/>
    </sheetView>
  </sheetViews>
  <sheetFormatPr defaultColWidth="9.00390625" defaultRowHeight="13.5"/>
  <cols>
    <col min="1" max="1" width="15.50390625" style="0" customWidth="1"/>
    <col min="2" max="2" width="11.75390625" style="0" customWidth="1"/>
    <col min="3" max="3" width="13.62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22.5">
      <c r="A1" s="20" t="s">
        <v>87</v>
      </c>
      <c r="B1" s="1"/>
      <c r="C1" s="1" t="s">
        <v>45</v>
      </c>
      <c r="D1" s="1"/>
      <c r="E1" s="1"/>
      <c r="F1" s="1"/>
    </row>
    <row r="2" spans="1:6" ht="21" customHeight="1">
      <c r="A2" s="4" t="s">
        <v>82</v>
      </c>
      <c r="E2" s="87" t="s">
        <v>83</v>
      </c>
      <c r="F2" s="87"/>
    </row>
    <row r="3" spans="1:6" ht="27" customHeight="1">
      <c r="A3" s="86" t="s">
        <v>23</v>
      </c>
      <c r="B3" s="86" t="s">
        <v>46</v>
      </c>
      <c r="C3" s="86" t="s">
        <v>47</v>
      </c>
      <c r="D3" s="86" t="s">
        <v>48</v>
      </c>
      <c r="E3" s="86"/>
      <c r="F3" s="86"/>
    </row>
    <row r="4" spans="1:6" ht="27" customHeight="1">
      <c r="A4" s="86"/>
      <c r="B4" s="86"/>
      <c r="C4" s="86"/>
      <c r="D4" s="9" t="s">
        <v>5</v>
      </c>
      <c r="E4" s="9" t="s">
        <v>26</v>
      </c>
      <c r="F4" s="9" t="s">
        <v>27</v>
      </c>
    </row>
    <row r="5" spans="1:6" ht="27" customHeight="1">
      <c r="A5" s="5"/>
      <c r="B5" s="5"/>
      <c r="C5" s="5"/>
      <c r="D5" s="5">
        <v>0</v>
      </c>
      <c r="E5" s="5">
        <v>0</v>
      </c>
      <c r="F5" s="5">
        <v>0</v>
      </c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6" t="s">
        <v>5</v>
      </c>
      <c r="B20" s="86"/>
      <c r="C20" s="5"/>
      <c r="D20" s="5"/>
      <c r="E20" s="5"/>
      <c r="F20" s="5"/>
    </row>
    <row r="21" spans="1:6" ht="14.25">
      <c r="A21" s="91" t="s">
        <v>205</v>
      </c>
      <c r="B21" s="91"/>
      <c r="C21" s="91"/>
      <c r="D21" s="91"/>
      <c r="E21" s="91"/>
      <c r="F21" s="91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17" sqref="B17"/>
    </sheetView>
  </sheetViews>
  <sheetFormatPr defaultColWidth="9.00390625" defaultRowHeight="13.5"/>
  <cols>
    <col min="1" max="1" width="28.00390625" style="0" customWidth="1"/>
    <col min="2" max="4" width="23.75390625" style="0" customWidth="1"/>
  </cols>
  <sheetData>
    <row r="1" spans="1:4" ht="22.5">
      <c r="A1" s="20" t="s">
        <v>87</v>
      </c>
      <c r="B1" s="1" t="s">
        <v>49</v>
      </c>
      <c r="C1" s="1"/>
      <c r="D1" s="1"/>
    </row>
    <row r="2" spans="1:4" ht="21" customHeight="1">
      <c r="A2" s="2"/>
      <c r="D2" t="s">
        <v>84</v>
      </c>
    </row>
    <row r="3" spans="1:4" ht="27.75" customHeight="1">
      <c r="A3" s="60" t="s">
        <v>1</v>
      </c>
      <c r="B3" s="60"/>
      <c r="C3" s="60" t="s">
        <v>2</v>
      </c>
      <c r="D3" s="60"/>
    </row>
    <row r="4" spans="1:4" ht="27.75" customHeight="1">
      <c r="A4" s="10" t="s">
        <v>3</v>
      </c>
      <c r="B4" s="10" t="s">
        <v>4</v>
      </c>
      <c r="C4" s="10" t="s">
        <v>3</v>
      </c>
      <c r="D4" s="10" t="s">
        <v>4</v>
      </c>
    </row>
    <row r="5" spans="1:4" ht="27.75" customHeight="1">
      <c r="A5" s="11" t="s">
        <v>51</v>
      </c>
      <c r="B5" s="10">
        <f>'表一财政拨款支出表'!B6</f>
        <v>921.66</v>
      </c>
      <c r="C5" s="11" t="s">
        <v>52</v>
      </c>
      <c r="D5" s="10">
        <f>'表二一般公共预算支出表'!C5</f>
        <v>711.03</v>
      </c>
    </row>
    <row r="6" spans="1:4" ht="27.75" customHeight="1">
      <c r="A6" s="11" t="s">
        <v>53</v>
      </c>
      <c r="B6" s="10">
        <v>0</v>
      </c>
      <c r="C6" s="11" t="s">
        <v>54</v>
      </c>
      <c r="D6" s="10">
        <v>0</v>
      </c>
    </row>
    <row r="7" spans="1:4" ht="27.75" customHeight="1">
      <c r="A7" s="11" t="s">
        <v>55</v>
      </c>
      <c r="B7" s="10">
        <v>0</v>
      </c>
      <c r="C7" s="11" t="s">
        <v>56</v>
      </c>
      <c r="D7" s="10">
        <v>0</v>
      </c>
    </row>
    <row r="8" spans="1:4" ht="27.75" customHeight="1">
      <c r="A8" s="11" t="s">
        <v>57</v>
      </c>
      <c r="B8" s="10">
        <v>0</v>
      </c>
      <c r="C8" s="11" t="s">
        <v>58</v>
      </c>
      <c r="D8" s="10">
        <v>0</v>
      </c>
    </row>
    <row r="9" spans="1:4" ht="27.75" customHeight="1">
      <c r="A9" s="11" t="s">
        <v>59</v>
      </c>
      <c r="B9" s="10">
        <v>0</v>
      </c>
      <c r="C9" s="11" t="s">
        <v>60</v>
      </c>
      <c r="D9" s="10">
        <v>0</v>
      </c>
    </row>
    <row r="10" spans="1:4" ht="27.75" customHeight="1">
      <c r="A10" s="10"/>
      <c r="B10" s="10"/>
      <c r="C10" s="11" t="s">
        <v>61</v>
      </c>
      <c r="D10" s="10">
        <v>0</v>
      </c>
    </row>
    <row r="11" spans="1:4" ht="27.75" customHeight="1">
      <c r="A11" s="10"/>
      <c r="B11" s="10"/>
      <c r="C11" s="11" t="s">
        <v>115</v>
      </c>
      <c r="D11" s="10">
        <f>'表一财政拨款支出表'!E12</f>
        <v>99.39999999999999</v>
      </c>
    </row>
    <row r="12" spans="1:4" ht="27.75" customHeight="1">
      <c r="A12" s="10"/>
      <c r="B12" s="10"/>
      <c r="C12" s="11" t="s">
        <v>120</v>
      </c>
      <c r="D12" s="10">
        <f>'表一财政拨款支出表'!E13</f>
        <v>53.58</v>
      </c>
    </row>
    <row r="13" spans="1:4" ht="27.75" customHeight="1">
      <c r="A13" s="10"/>
      <c r="B13" s="10"/>
      <c r="C13" s="12" t="s">
        <v>121</v>
      </c>
      <c r="D13" s="10">
        <f>'表一财政拨款支出表'!E14</f>
        <v>57.65</v>
      </c>
    </row>
    <row r="14" spans="1:4" ht="27.75" customHeight="1">
      <c r="A14" s="10"/>
      <c r="B14" s="10"/>
      <c r="C14" s="10"/>
      <c r="D14" s="10"/>
    </row>
    <row r="15" spans="1:4" ht="27.75" customHeight="1">
      <c r="A15" s="10" t="s">
        <v>62</v>
      </c>
      <c r="B15" s="10">
        <f>SUM(B5:B9)</f>
        <v>921.66</v>
      </c>
      <c r="C15" s="10" t="s">
        <v>63</v>
      </c>
      <c r="D15" s="10">
        <f>SUM(D5:D14)</f>
        <v>921.66</v>
      </c>
    </row>
    <row r="16" spans="1:4" ht="27.75" customHeight="1">
      <c r="A16" s="11" t="s">
        <v>64</v>
      </c>
      <c r="B16" s="10">
        <v>0</v>
      </c>
      <c r="C16" s="10"/>
      <c r="D16" s="10"/>
    </row>
    <row r="17" spans="1:4" ht="27.75" customHeight="1">
      <c r="A17" s="11" t="s">
        <v>65</v>
      </c>
      <c r="B17" s="10">
        <v>0</v>
      </c>
      <c r="C17" s="11" t="s">
        <v>66</v>
      </c>
      <c r="D17" s="10">
        <v>0</v>
      </c>
    </row>
    <row r="18" spans="1:4" ht="27.75" customHeight="1">
      <c r="A18" s="10"/>
      <c r="B18" s="10"/>
      <c r="C18" s="10"/>
      <c r="D18" s="10"/>
    </row>
    <row r="19" spans="1:4" ht="27.75" customHeight="1">
      <c r="A19" s="10"/>
      <c r="B19" s="10"/>
      <c r="C19" s="10"/>
      <c r="D19" s="10"/>
    </row>
    <row r="20" spans="1:4" ht="27.75" customHeight="1">
      <c r="A20" s="10" t="s">
        <v>19</v>
      </c>
      <c r="B20" s="10">
        <f>B15+B16+B17</f>
        <v>921.66</v>
      </c>
      <c r="C20" s="10" t="s">
        <v>20</v>
      </c>
      <c r="D20" s="10">
        <f>+D15+D17</f>
        <v>921.66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9">
      <selection activeCell="A24" sqref="A24:IV26"/>
    </sheetView>
  </sheetViews>
  <sheetFormatPr defaultColWidth="9.00390625" defaultRowHeight="27.75" customHeight="1"/>
  <cols>
    <col min="2" max="2" width="19.50390625" style="0" customWidth="1"/>
    <col min="3" max="3" width="12.625" style="0" customWidth="1"/>
    <col min="6" max="6" width="10.625" style="0" customWidth="1"/>
  </cols>
  <sheetData>
    <row r="1" spans="1:12" ht="27.75" customHeight="1">
      <c r="A1" s="21" t="s">
        <v>87</v>
      </c>
      <c r="B1" s="1"/>
      <c r="C1" s="1"/>
      <c r="D1" s="1"/>
      <c r="E1" s="1"/>
      <c r="F1" s="1" t="s">
        <v>67</v>
      </c>
      <c r="G1" s="1"/>
      <c r="H1" s="1"/>
      <c r="I1" s="1"/>
      <c r="J1" s="1"/>
      <c r="K1" s="1"/>
      <c r="L1" s="1"/>
    </row>
    <row r="2" spans="1:12" ht="27.75" customHeight="1">
      <c r="A2" s="7" t="s">
        <v>50</v>
      </c>
      <c r="K2" s="87" t="s">
        <v>81</v>
      </c>
      <c r="L2" s="87"/>
    </row>
    <row r="3" spans="1:12" ht="41.25" customHeight="1">
      <c r="A3" s="88" t="s">
        <v>68</v>
      </c>
      <c r="B3" s="88"/>
      <c r="C3" s="8" t="s">
        <v>5</v>
      </c>
      <c r="D3" s="8" t="s">
        <v>65</v>
      </c>
      <c r="E3" s="8" t="s">
        <v>69</v>
      </c>
      <c r="F3" s="8" t="s">
        <v>85</v>
      </c>
      <c r="G3" s="8" t="s">
        <v>70</v>
      </c>
      <c r="H3" s="8" t="s">
        <v>71</v>
      </c>
      <c r="I3" s="8" t="s">
        <v>72</v>
      </c>
      <c r="J3" s="8" t="s">
        <v>73</v>
      </c>
      <c r="K3" s="8" t="s">
        <v>74</v>
      </c>
      <c r="L3" s="8" t="s">
        <v>64</v>
      </c>
    </row>
    <row r="4" spans="1:12" ht="27.7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10">
        <v>201</v>
      </c>
      <c r="B5" s="10" t="s">
        <v>28</v>
      </c>
      <c r="C5" s="26">
        <f>D5+E5</f>
        <v>711.03</v>
      </c>
      <c r="D5" s="27"/>
      <c r="E5" s="26">
        <f>E6</f>
        <v>711.03</v>
      </c>
      <c r="F5" s="5"/>
      <c r="G5" s="5"/>
      <c r="H5" s="5"/>
      <c r="I5" s="5"/>
      <c r="J5" s="5"/>
      <c r="K5" s="5"/>
      <c r="L5" s="5"/>
    </row>
    <row r="6" spans="1:12" ht="27.75" customHeight="1">
      <c r="A6" s="10">
        <v>20103</v>
      </c>
      <c r="B6" s="10" t="s">
        <v>140</v>
      </c>
      <c r="C6" s="26">
        <f>D6+E6</f>
        <v>711.03</v>
      </c>
      <c r="D6" s="27"/>
      <c r="E6" s="26">
        <f>E7+E8</f>
        <v>711.03</v>
      </c>
      <c r="F6" s="5"/>
      <c r="G6" s="5"/>
      <c r="H6" s="5"/>
      <c r="I6" s="5"/>
      <c r="J6" s="5"/>
      <c r="K6" s="5"/>
      <c r="L6" s="5"/>
    </row>
    <row r="7" spans="1:12" ht="27.75" customHeight="1">
      <c r="A7" s="10">
        <v>2010301</v>
      </c>
      <c r="B7" s="10" t="s">
        <v>141</v>
      </c>
      <c r="C7" s="26">
        <f>D7+E7</f>
        <v>687.29</v>
      </c>
      <c r="D7" s="27"/>
      <c r="E7" s="26">
        <v>687.29</v>
      </c>
      <c r="F7" s="5"/>
      <c r="G7" s="5"/>
      <c r="H7" s="5"/>
      <c r="I7" s="5"/>
      <c r="J7" s="5"/>
      <c r="K7" s="5"/>
      <c r="L7" s="5"/>
    </row>
    <row r="8" spans="1:12" ht="27.75" customHeight="1">
      <c r="A8" s="10">
        <v>2010399</v>
      </c>
      <c r="B8" s="10" t="s">
        <v>142</v>
      </c>
      <c r="C8" s="26">
        <f>D8+E8</f>
        <v>23.74</v>
      </c>
      <c r="D8" s="27"/>
      <c r="E8" s="26">
        <v>23.74</v>
      </c>
      <c r="F8" s="5"/>
      <c r="G8" s="5"/>
      <c r="H8" s="5"/>
      <c r="I8" s="5"/>
      <c r="J8" s="5"/>
      <c r="K8" s="5"/>
      <c r="L8" s="5"/>
    </row>
    <row r="9" spans="1:12" ht="27.75" customHeight="1">
      <c r="A9" s="10">
        <v>208</v>
      </c>
      <c r="B9" s="10" t="s">
        <v>125</v>
      </c>
      <c r="C9" s="26">
        <f>C10+C12</f>
        <v>99.39999999999999</v>
      </c>
      <c r="D9" s="27"/>
      <c r="E9" s="26">
        <f>E10+E12</f>
        <v>99.39999999999999</v>
      </c>
      <c r="F9" s="5"/>
      <c r="G9" s="5"/>
      <c r="H9" s="5"/>
      <c r="I9" s="5"/>
      <c r="J9" s="5"/>
      <c r="K9" s="5"/>
      <c r="L9" s="5"/>
    </row>
    <row r="10" spans="1:12" ht="27.75" customHeight="1">
      <c r="A10" s="23">
        <v>20826</v>
      </c>
      <c r="B10" s="10" t="s">
        <v>126</v>
      </c>
      <c r="C10" s="26">
        <f>D10+E10</f>
        <v>94.3</v>
      </c>
      <c r="D10" s="27"/>
      <c r="E10" s="26">
        <v>94.3</v>
      </c>
      <c r="F10" s="5"/>
      <c r="G10" s="5"/>
      <c r="H10" s="5"/>
      <c r="I10" s="5"/>
      <c r="J10" s="5"/>
      <c r="K10" s="5"/>
      <c r="L10" s="5"/>
    </row>
    <row r="11" spans="1:12" ht="27.75" customHeight="1">
      <c r="A11" s="23">
        <v>2082699</v>
      </c>
      <c r="B11" s="10" t="s">
        <v>127</v>
      </c>
      <c r="C11" s="26">
        <f>D11+E11</f>
        <v>94.3</v>
      </c>
      <c r="D11" s="27"/>
      <c r="E11" s="26">
        <v>94.3</v>
      </c>
      <c r="F11" s="5"/>
      <c r="G11" s="5"/>
      <c r="H11" s="5"/>
      <c r="I11" s="5"/>
      <c r="J11" s="5"/>
      <c r="K11" s="5"/>
      <c r="L11" s="5"/>
    </row>
    <row r="12" spans="1:12" ht="27.75" customHeight="1">
      <c r="A12" s="10">
        <v>20827</v>
      </c>
      <c r="B12" s="10" t="s">
        <v>128</v>
      </c>
      <c r="C12" s="26">
        <f>C13+C14+C15</f>
        <v>5.1</v>
      </c>
      <c r="D12" s="27"/>
      <c r="E12" s="26">
        <f>E13+E14+E15</f>
        <v>5.1</v>
      </c>
      <c r="F12" s="5"/>
      <c r="G12" s="5"/>
      <c r="H12" s="5"/>
      <c r="I12" s="5"/>
      <c r="J12" s="5"/>
      <c r="K12" s="5"/>
      <c r="L12" s="5"/>
    </row>
    <row r="13" spans="1:12" ht="27.75" customHeight="1">
      <c r="A13" s="10">
        <v>2082701</v>
      </c>
      <c r="B13" s="10" t="s">
        <v>129</v>
      </c>
      <c r="C13" s="26">
        <f>D13+E13</f>
        <v>0.86</v>
      </c>
      <c r="D13" s="27"/>
      <c r="E13" s="26">
        <v>0.86</v>
      </c>
      <c r="F13" s="5"/>
      <c r="G13" s="5"/>
      <c r="H13" s="5"/>
      <c r="I13" s="5"/>
      <c r="J13" s="5"/>
      <c r="K13" s="5"/>
      <c r="L13" s="5"/>
    </row>
    <row r="14" spans="1:12" ht="27.75" customHeight="1">
      <c r="A14" s="10">
        <v>2082702</v>
      </c>
      <c r="B14" s="10" t="s">
        <v>130</v>
      </c>
      <c r="C14" s="26">
        <f>D14+E14</f>
        <v>0.94</v>
      </c>
      <c r="D14" s="27"/>
      <c r="E14" s="26">
        <v>0.94</v>
      </c>
      <c r="F14" s="5"/>
      <c r="G14" s="5"/>
      <c r="H14" s="5"/>
      <c r="I14" s="5"/>
      <c r="J14" s="5"/>
      <c r="K14" s="5"/>
      <c r="L14" s="5"/>
    </row>
    <row r="15" spans="1:12" ht="27.75" customHeight="1">
      <c r="A15" s="10">
        <v>2082703</v>
      </c>
      <c r="B15" s="10" t="s">
        <v>131</v>
      </c>
      <c r="C15" s="26">
        <f>D15+E15</f>
        <v>3.3</v>
      </c>
      <c r="D15" s="27"/>
      <c r="E15" s="26">
        <v>3.3</v>
      </c>
      <c r="F15" s="5"/>
      <c r="G15" s="5"/>
      <c r="H15" s="5"/>
      <c r="I15" s="5"/>
      <c r="J15" s="5"/>
      <c r="K15" s="5"/>
      <c r="L15" s="5"/>
    </row>
    <row r="16" spans="1:12" ht="27.75" customHeight="1">
      <c r="A16" s="10">
        <v>210</v>
      </c>
      <c r="B16" s="10" t="s">
        <v>132</v>
      </c>
      <c r="C16" s="26">
        <f>D16+E16</f>
        <v>53.58</v>
      </c>
      <c r="D16" s="27"/>
      <c r="E16" s="26">
        <f>E17+E19</f>
        <v>53.58</v>
      </c>
      <c r="F16" s="5"/>
      <c r="G16" s="5"/>
      <c r="H16" s="5"/>
      <c r="I16" s="5"/>
      <c r="J16" s="5"/>
      <c r="K16" s="5"/>
      <c r="L16" s="5"/>
    </row>
    <row r="17" spans="1:12" ht="27.75" customHeight="1">
      <c r="A17" s="10">
        <v>21011</v>
      </c>
      <c r="B17" s="24" t="s">
        <v>133</v>
      </c>
      <c r="C17" s="26">
        <f>C18</f>
        <v>15.86</v>
      </c>
      <c r="D17" s="27"/>
      <c r="E17" s="26">
        <v>15.86</v>
      </c>
      <c r="F17" s="5"/>
      <c r="G17" s="5"/>
      <c r="H17" s="5"/>
      <c r="I17" s="5"/>
      <c r="J17" s="5"/>
      <c r="K17" s="5"/>
      <c r="L17" s="5"/>
    </row>
    <row r="18" spans="1:12" ht="27.75" customHeight="1">
      <c r="A18" s="10">
        <v>2101103</v>
      </c>
      <c r="B18" s="25" t="s">
        <v>134</v>
      </c>
      <c r="C18" s="26">
        <f>D18+E18</f>
        <v>15.86</v>
      </c>
      <c r="D18" s="27"/>
      <c r="E18" s="26">
        <v>15.86</v>
      </c>
      <c r="F18" s="5"/>
      <c r="G18" s="5"/>
      <c r="H18" s="5"/>
      <c r="I18" s="5"/>
      <c r="J18" s="5"/>
      <c r="K18" s="5"/>
      <c r="L18" s="5"/>
    </row>
    <row r="19" spans="1:12" ht="27.75" customHeight="1">
      <c r="A19" s="10">
        <v>21012</v>
      </c>
      <c r="B19" s="10" t="s">
        <v>135</v>
      </c>
      <c r="C19" s="26">
        <f>C20</f>
        <v>37.72</v>
      </c>
      <c r="D19" s="27"/>
      <c r="E19" s="26">
        <v>37.72</v>
      </c>
      <c r="F19" s="5"/>
      <c r="G19" s="5"/>
      <c r="H19" s="5"/>
      <c r="I19" s="5"/>
      <c r="J19" s="5"/>
      <c r="K19" s="5"/>
      <c r="L19" s="5"/>
    </row>
    <row r="20" spans="1:12" ht="27.75" customHeight="1">
      <c r="A20" s="10">
        <v>2101201</v>
      </c>
      <c r="B20" s="10" t="s">
        <v>136</v>
      </c>
      <c r="C20" s="26">
        <v>37.72</v>
      </c>
      <c r="D20" s="27"/>
      <c r="E20" s="26">
        <v>37.72</v>
      </c>
      <c r="F20" s="5"/>
      <c r="G20" s="5"/>
      <c r="H20" s="5"/>
      <c r="I20" s="5"/>
      <c r="J20" s="5"/>
      <c r="K20" s="5"/>
      <c r="L20" s="5"/>
    </row>
    <row r="21" spans="1:12" ht="27.75" customHeight="1">
      <c r="A21" s="10">
        <v>221</v>
      </c>
      <c r="B21" s="10" t="s">
        <v>137</v>
      </c>
      <c r="C21" s="26">
        <f>D21+E21</f>
        <v>57.65</v>
      </c>
      <c r="D21" s="27"/>
      <c r="E21" s="26">
        <v>57.65</v>
      </c>
      <c r="F21" s="5"/>
      <c r="G21" s="5"/>
      <c r="H21" s="5"/>
      <c r="I21" s="5"/>
      <c r="J21" s="5"/>
      <c r="K21" s="5"/>
      <c r="L21" s="5"/>
    </row>
    <row r="22" spans="1:12" ht="27.75" customHeight="1">
      <c r="A22" s="10">
        <v>22102</v>
      </c>
      <c r="B22" s="10" t="s">
        <v>138</v>
      </c>
      <c r="C22" s="26">
        <f>D22+E22</f>
        <v>57.65</v>
      </c>
      <c r="D22" s="27"/>
      <c r="E22" s="26">
        <v>57.65</v>
      </c>
      <c r="F22" s="5"/>
      <c r="G22" s="5"/>
      <c r="H22" s="5"/>
      <c r="I22" s="5"/>
      <c r="J22" s="5"/>
      <c r="K22" s="5"/>
      <c r="L22" s="5"/>
    </row>
    <row r="23" spans="1:12" ht="27.75" customHeight="1">
      <c r="A23" s="10">
        <v>2210201</v>
      </c>
      <c r="B23" s="10" t="s">
        <v>139</v>
      </c>
      <c r="C23" s="27">
        <f>D23+E23</f>
        <v>57.65</v>
      </c>
      <c r="D23" s="27"/>
      <c r="E23" s="27">
        <v>57.65</v>
      </c>
      <c r="F23" s="5"/>
      <c r="G23" s="5"/>
      <c r="H23" s="5"/>
      <c r="I23" s="5"/>
      <c r="J23" s="5"/>
      <c r="K23" s="5"/>
      <c r="L23" s="5"/>
    </row>
    <row r="24" spans="1:12" ht="27.75" customHeight="1">
      <c r="A24" s="86" t="s">
        <v>75</v>
      </c>
      <c r="B24" s="86"/>
      <c r="C24" s="27">
        <f>D24+E24</f>
        <v>921.66</v>
      </c>
      <c r="D24" s="27">
        <f>D5+D9+D16+D19</f>
        <v>0</v>
      </c>
      <c r="E24" s="27">
        <f>E5+E9+E16+E21</f>
        <v>921.66</v>
      </c>
      <c r="F24" s="5"/>
      <c r="G24" s="5"/>
      <c r="H24" s="5"/>
      <c r="I24" s="5"/>
      <c r="J24" s="5"/>
      <c r="K24" s="5"/>
      <c r="L24" s="5"/>
    </row>
  </sheetData>
  <sheetProtection/>
  <mergeCells count="3">
    <mergeCell ref="A3:B3"/>
    <mergeCell ref="A24:B24"/>
    <mergeCell ref="K2:L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C5" sqref="C5:C23"/>
    </sheetView>
  </sheetViews>
  <sheetFormatPr defaultColWidth="9.00390625" defaultRowHeight="13.5"/>
  <cols>
    <col min="1" max="1" width="12.75390625" style="0" customWidth="1"/>
    <col min="2" max="2" width="19.003906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20" t="s">
        <v>87</v>
      </c>
      <c r="B1" s="89" t="s">
        <v>76</v>
      </c>
      <c r="C1" s="89"/>
      <c r="D1" s="90"/>
      <c r="E1" s="89"/>
      <c r="F1" s="89"/>
      <c r="G1" s="89"/>
      <c r="H1" s="89"/>
    </row>
    <row r="2" spans="1:8" ht="20.25" customHeight="1">
      <c r="A2" s="19"/>
      <c r="B2" s="15"/>
      <c r="C2" s="15"/>
      <c r="D2" s="15"/>
      <c r="E2" s="15"/>
      <c r="F2" s="15"/>
      <c r="G2" s="87" t="s">
        <v>83</v>
      </c>
      <c r="H2" s="87"/>
    </row>
    <row r="3" spans="1:8" ht="30.75" customHeight="1">
      <c r="A3" s="88" t="s">
        <v>68</v>
      </c>
      <c r="B3" s="88"/>
      <c r="C3" s="8" t="s">
        <v>5</v>
      </c>
      <c r="D3" s="8" t="s">
        <v>26</v>
      </c>
      <c r="E3" s="8" t="s">
        <v>27</v>
      </c>
      <c r="F3" s="8" t="s">
        <v>77</v>
      </c>
      <c r="G3" s="8" t="s">
        <v>78</v>
      </c>
      <c r="H3" s="8" t="s">
        <v>86</v>
      </c>
    </row>
    <row r="4" spans="1:8" ht="23.25" customHeight="1">
      <c r="A4" s="5" t="s">
        <v>23</v>
      </c>
      <c r="B4" s="9" t="s">
        <v>24</v>
      </c>
      <c r="C4" s="5"/>
      <c r="D4" s="5"/>
      <c r="E4" s="5"/>
      <c r="F4" s="5"/>
      <c r="G4" s="5"/>
      <c r="H4" s="5"/>
    </row>
    <row r="5" spans="1:8" ht="23.25" customHeight="1">
      <c r="A5" s="10">
        <v>201</v>
      </c>
      <c r="B5" s="10" t="s">
        <v>28</v>
      </c>
      <c r="C5" s="28">
        <f>D5+E5</f>
        <v>711.03</v>
      </c>
      <c r="D5" s="28">
        <f>D6</f>
        <v>667.29</v>
      </c>
      <c r="E5" s="28">
        <f>E6</f>
        <v>43.739999999999995</v>
      </c>
      <c r="F5" s="5"/>
      <c r="G5" s="5"/>
      <c r="H5" s="5"/>
    </row>
    <row r="6" spans="1:8" ht="23.25" customHeight="1">
      <c r="A6" s="10">
        <v>20103</v>
      </c>
      <c r="B6" s="10" t="s">
        <v>140</v>
      </c>
      <c r="C6" s="28">
        <f aca="true" t="shared" si="0" ref="C6:C23">D6+E6</f>
        <v>711.03</v>
      </c>
      <c r="D6" s="28">
        <f>D7+D8</f>
        <v>667.29</v>
      </c>
      <c r="E6" s="28">
        <f>E7+E8</f>
        <v>43.739999999999995</v>
      </c>
      <c r="F6" s="9"/>
      <c r="G6" s="9"/>
      <c r="H6" s="5"/>
    </row>
    <row r="7" spans="1:8" ht="23.25" customHeight="1">
      <c r="A7" s="10">
        <v>2010301</v>
      </c>
      <c r="B7" s="10" t="s">
        <v>141</v>
      </c>
      <c r="C7" s="28">
        <f t="shared" si="0"/>
        <v>687.29</v>
      </c>
      <c r="D7" s="28">
        <v>667.29</v>
      </c>
      <c r="E7" s="28">
        <v>20</v>
      </c>
      <c r="F7" s="9"/>
      <c r="G7" s="9"/>
      <c r="H7" s="5"/>
    </row>
    <row r="8" spans="1:8" ht="23.25" customHeight="1">
      <c r="A8" s="10">
        <v>2010399</v>
      </c>
      <c r="B8" s="10" t="s">
        <v>142</v>
      </c>
      <c r="C8" s="28">
        <f t="shared" si="0"/>
        <v>23.74</v>
      </c>
      <c r="D8" s="28">
        <v>0</v>
      </c>
      <c r="E8" s="28">
        <v>23.74</v>
      </c>
      <c r="F8" s="9"/>
      <c r="G8" s="9"/>
      <c r="H8" s="5"/>
    </row>
    <row r="9" spans="1:8" ht="23.25" customHeight="1">
      <c r="A9" s="10">
        <v>208</v>
      </c>
      <c r="B9" s="10" t="s">
        <v>125</v>
      </c>
      <c r="C9" s="28">
        <f t="shared" si="0"/>
        <v>99.39999999999999</v>
      </c>
      <c r="D9" s="28">
        <f>D10+D12</f>
        <v>99.39999999999999</v>
      </c>
      <c r="E9" s="28"/>
      <c r="F9" s="9"/>
      <c r="G9" s="9"/>
      <c r="H9" s="5"/>
    </row>
    <row r="10" spans="1:8" ht="23.25" customHeight="1">
      <c r="A10" s="23">
        <v>20826</v>
      </c>
      <c r="B10" s="10" t="s">
        <v>126</v>
      </c>
      <c r="C10" s="28">
        <f t="shared" si="0"/>
        <v>94.3</v>
      </c>
      <c r="D10" s="28">
        <f>D11</f>
        <v>94.3</v>
      </c>
      <c r="E10" s="28"/>
      <c r="F10" s="9"/>
      <c r="G10" s="9"/>
      <c r="H10" s="5"/>
    </row>
    <row r="11" spans="1:8" ht="23.25" customHeight="1">
      <c r="A11" s="23">
        <v>2082699</v>
      </c>
      <c r="B11" s="10" t="s">
        <v>127</v>
      </c>
      <c r="C11" s="28">
        <f t="shared" si="0"/>
        <v>94.3</v>
      </c>
      <c r="D11" s="28">
        <v>94.3</v>
      </c>
      <c r="E11" s="28">
        <f>E12+E13+E14</f>
        <v>0</v>
      </c>
      <c r="F11" s="9"/>
      <c r="G11" s="9"/>
      <c r="H11" s="5"/>
    </row>
    <row r="12" spans="1:8" ht="23.25" customHeight="1">
      <c r="A12" s="10">
        <v>20827</v>
      </c>
      <c r="B12" s="10" t="s">
        <v>128</v>
      </c>
      <c r="C12" s="28">
        <f t="shared" si="0"/>
        <v>5.1</v>
      </c>
      <c r="D12" s="28">
        <f>D13+D14+D15</f>
        <v>5.1</v>
      </c>
      <c r="E12" s="28"/>
      <c r="F12" s="9"/>
      <c r="G12" s="9"/>
      <c r="H12" s="5"/>
    </row>
    <row r="13" spans="1:8" ht="23.25" customHeight="1">
      <c r="A13" s="10">
        <v>2082701</v>
      </c>
      <c r="B13" s="10" t="s">
        <v>129</v>
      </c>
      <c r="C13" s="28">
        <f t="shared" si="0"/>
        <v>0.86</v>
      </c>
      <c r="D13" s="28">
        <v>0.86</v>
      </c>
      <c r="E13" s="28"/>
      <c r="F13" s="9"/>
      <c r="G13" s="9"/>
      <c r="H13" s="5"/>
    </row>
    <row r="14" spans="1:8" ht="23.25" customHeight="1">
      <c r="A14" s="10">
        <v>2082702</v>
      </c>
      <c r="B14" s="10" t="s">
        <v>130</v>
      </c>
      <c r="C14" s="28">
        <f t="shared" si="0"/>
        <v>0.94</v>
      </c>
      <c r="D14" s="28">
        <v>0.94</v>
      </c>
      <c r="E14" s="28"/>
      <c r="F14" s="9"/>
      <c r="G14" s="9"/>
      <c r="H14" s="5"/>
    </row>
    <row r="15" spans="1:8" ht="23.25" customHeight="1">
      <c r="A15" s="10">
        <v>2082703</v>
      </c>
      <c r="B15" s="10" t="s">
        <v>131</v>
      </c>
      <c r="C15" s="28">
        <f t="shared" si="0"/>
        <v>3.3</v>
      </c>
      <c r="D15" s="28">
        <v>3.3</v>
      </c>
      <c r="E15" s="28">
        <f>E16</f>
        <v>0</v>
      </c>
      <c r="F15" s="9"/>
      <c r="G15" s="9"/>
      <c r="H15" s="5"/>
    </row>
    <row r="16" spans="1:8" ht="23.25" customHeight="1">
      <c r="A16" s="10">
        <v>210</v>
      </c>
      <c r="B16" s="10" t="s">
        <v>132</v>
      </c>
      <c r="C16" s="28">
        <f t="shared" si="0"/>
        <v>53.58</v>
      </c>
      <c r="D16" s="28">
        <f>D17+D19</f>
        <v>53.58</v>
      </c>
      <c r="E16" s="28">
        <f>E17</f>
        <v>0</v>
      </c>
      <c r="F16" s="9"/>
      <c r="G16" s="9"/>
      <c r="H16" s="5"/>
    </row>
    <row r="17" spans="1:8" ht="23.25" customHeight="1">
      <c r="A17" s="10">
        <v>21011</v>
      </c>
      <c r="B17" s="24" t="s">
        <v>133</v>
      </c>
      <c r="C17" s="28">
        <f t="shared" si="0"/>
        <v>15.86</v>
      </c>
      <c r="D17" s="28">
        <f>D18</f>
        <v>15.86</v>
      </c>
      <c r="E17" s="28"/>
      <c r="F17" s="9"/>
      <c r="G17" s="9"/>
      <c r="H17" s="5"/>
    </row>
    <row r="18" spans="1:8" ht="23.25" customHeight="1">
      <c r="A18" s="10">
        <v>2101103</v>
      </c>
      <c r="B18" s="25" t="s">
        <v>134</v>
      </c>
      <c r="C18" s="28">
        <f t="shared" si="0"/>
        <v>15.86</v>
      </c>
      <c r="D18" s="28">
        <v>15.86</v>
      </c>
      <c r="E18" s="28">
        <f>E19</f>
        <v>0</v>
      </c>
      <c r="F18" s="9"/>
      <c r="G18" s="9"/>
      <c r="H18" s="5"/>
    </row>
    <row r="19" spans="1:8" ht="23.25" customHeight="1">
      <c r="A19" s="10">
        <v>21012</v>
      </c>
      <c r="B19" s="10" t="s">
        <v>135</v>
      </c>
      <c r="C19" s="28">
        <f t="shared" si="0"/>
        <v>37.72</v>
      </c>
      <c r="D19" s="28">
        <v>37.72</v>
      </c>
      <c r="E19" s="28">
        <f>E20+E21</f>
        <v>0</v>
      </c>
      <c r="F19" s="9"/>
      <c r="G19" s="9"/>
      <c r="H19" s="5"/>
    </row>
    <row r="20" spans="1:8" ht="23.25" customHeight="1">
      <c r="A20" s="10">
        <v>2101201</v>
      </c>
      <c r="B20" s="10" t="s">
        <v>136</v>
      </c>
      <c r="C20" s="28">
        <f t="shared" si="0"/>
        <v>37.72</v>
      </c>
      <c r="D20" s="28">
        <v>37.72</v>
      </c>
      <c r="E20" s="28"/>
      <c r="F20" s="9"/>
      <c r="G20" s="9"/>
      <c r="H20" s="5"/>
    </row>
    <row r="21" spans="1:8" ht="23.25" customHeight="1">
      <c r="A21" s="10">
        <v>221</v>
      </c>
      <c r="B21" s="10" t="s">
        <v>137</v>
      </c>
      <c r="C21" s="28">
        <f t="shared" si="0"/>
        <v>57.65</v>
      </c>
      <c r="D21" s="28">
        <v>57.65</v>
      </c>
      <c r="E21" s="28"/>
      <c r="F21" s="5"/>
      <c r="G21" s="5"/>
      <c r="H21" s="5"/>
    </row>
    <row r="22" spans="1:8" ht="23.25" customHeight="1">
      <c r="A22" s="10">
        <v>22102</v>
      </c>
      <c r="B22" s="10" t="s">
        <v>138</v>
      </c>
      <c r="C22" s="28">
        <f t="shared" si="0"/>
        <v>57.65</v>
      </c>
      <c r="D22" s="29">
        <v>57.65</v>
      </c>
      <c r="E22" s="30"/>
      <c r="F22" s="5"/>
      <c r="G22" s="5"/>
      <c r="H22" s="5"/>
    </row>
    <row r="23" spans="1:8" ht="23.25" customHeight="1">
      <c r="A23" s="10">
        <v>2210201</v>
      </c>
      <c r="B23" s="10" t="s">
        <v>139</v>
      </c>
      <c r="C23" s="28">
        <f t="shared" si="0"/>
        <v>57.65</v>
      </c>
      <c r="D23" s="29">
        <v>57.65</v>
      </c>
      <c r="E23" s="30"/>
      <c r="F23" s="5"/>
      <c r="G23" s="5"/>
      <c r="H23" s="5"/>
    </row>
    <row r="24" spans="1:8" ht="23.25" customHeight="1">
      <c r="A24" s="86" t="s">
        <v>75</v>
      </c>
      <c r="B24" s="86"/>
      <c r="C24" s="29">
        <f>D24+E24</f>
        <v>921.66</v>
      </c>
      <c r="D24" s="29">
        <f>D5+D9+D16+D21</f>
        <v>877.92</v>
      </c>
      <c r="E24" s="29">
        <f>E5</f>
        <v>43.739999999999995</v>
      </c>
      <c r="F24" s="5"/>
      <c r="G24" s="5"/>
      <c r="H24" s="5"/>
    </row>
  </sheetData>
  <sheetProtection/>
  <mergeCells count="4">
    <mergeCell ref="A3:B3"/>
    <mergeCell ref="A24:B24"/>
    <mergeCell ref="G2:H2"/>
    <mergeCell ref="B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2018-04-19T08:56:47Z</dcterms:modified>
  <cp:category/>
  <cp:version/>
  <cp:contentType/>
  <cp:contentStatus/>
</cp:coreProperties>
</file>